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ilisszentlászló\2014. Rendeletek\12. költségvetés végrehajtás rendelet mód\"/>
    </mc:Choice>
  </mc:AlternateContent>
  <bookViews>
    <workbookView xWindow="10230" yWindow="165" windowWidth="10290" windowHeight="7680"/>
  </bookViews>
  <sheets>
    <sheet name="össz 2" sheetId="14" r:id="rId1"/>
    <sheet name="Önk 2a" sheetId="15" r:id="rId2"/>
    <sheet name="Óvoda 2b" sheetId="12" r:id="rId3"/>
    <sheet name="Tartalék" sheetId="18" r:id="rId4"/>
  </sheets>
  <calcPr calcId="171027"/>
</workbook>
</file>

<file path=xl/calcChain.xml><?xml version="1.0" encoding="utf-8"?>
<calcChain xmlns="http://schemas.openxmlformats.org/spreadsheetml/2006/main">
  <c r="C12" i="18" l="1"/>
  <c r="D33" i="12"/>
  <c r="D41" i="12" s="1"/>
  <c r="D43" i="12"/>
  <c r="D51" i="12"/>
  <c r="D56" i="12"/>
  <c r="D63" i="12"/>
  <c r="D79" i="12"/>
  <c r="D71" i="12"/>
  <c r="D87" i="12"/>
  <c r="D95" i="12"/>
  <c r="D22" i="12"/>
  <c r="D14" i="12"/>
  <c r="E6" i="15"/>
  <c r="E3" i="15" s="1"/>
  <c r="E42" i="15" s="1"/>
  <c r="E98" i="15" s="1"/>
  <c r="E14" i="15"/>
  <c r="E22" i="15"/>
  <c r="E34" i="15"/>
  <c r="E44" i="15"/>
  <c r="E43" i="15"/>
  <c r="E64" i="15" s="1"/>
  <c r="E58" i="15"/>
  <c r="E65" i="15"/>
  <c r="E81" i="15"/>
  <c r="E97" i="15" s="1"/>
  <c r="E73" i="15"/>
  <c r="E89" i="15"/>
  <c r="D6" i="15"/>
  <c r="D3" i="15" s="1"/>
  <c r="D42" i="15" s="1"/>
  <c r="D14" i="15"/>
  <c r="D22" i="15"/>
  <c r="D34" i="15"/>
  <c r="D44" i="15"/>
  <c r="D53" i="15"/>
  <c r="D43" i="15"/>
  <c r="D64" i="15" s="1"/>
  <c r="D58" i="15"/>
  <c r="D65" i="15"/>
  <c r="D81" i="15"/>
  <c r="D97" i="15" s="1"/>
  <c r="D98" i="15" s="1"/>
  <c r="D73" i="15"/>
  <c r="D89" i="15"/>
  <c r="I35" i="14"/>
  <c r="J35" i="14"/>
  <c r="K35" i="14"/>
  <c r="I36" i="14"/>
  <c r="J36" i="14"/>
  <c r="I37" i="14"/>
  <c r="K37" i="14" s="1"/>
  <c r="J37" i="14"/>
  <c r="J34" i="14" s="1"/>
  <c r="J99" i="14" s="1"/>
  <c r="I38" i="14"/>
  <c r="J38" i="14"/>
  <c r="K38" i="14"/>
  <c r="I39" i="14"/>
  <c r="K39" i="14"/>
  <c r="I40" i="14"/>
  <c r="K40" i="14"/>
  <c r="K41" i="14"/>
  <c r="I59" i="14"/>
  <c r="K59" i="14"/>
  <c r="K58" i="14" s="1"/>
  <c r="I4" i="14"/>
  <c r="K4" i="14" s="1"/>
  <c r="J4" i="14"/>
  <c r="H6" i="15"/>
  <c r="I6" i="14"/>
  <c r="K6" i="14" s="1"/>
  <c r="J6" i="14"/>
  <c r="I15" i="14"/>
  <c r="K15" i="14"/>
  <c r="I19" i="14"/>
  <c r="I25" i="14"/>
  <c r="K25" i="14"/>
  <c r="J27" i="14"/>
  <c r="K27" i="14"/>
  <c r="I30" i="14"/>
  <c r="K30" i="14" s="1"/>
  <c r="J30" i="14"/>
  <c r="I31" i="14"/>
  <c r="J31" i="14"/>
  <c r="K31" i="14"/>
  <c r="I26" i="14"/>
  <c r="K26" i="14"/>
  <c r="I45" i="14"/>
  <c r="K45" i="14"/>
  <c r="I46" i="14"/>
  <c r="I44" i="14" s="1"/>
  <c r="I43" i="14" s="1"/>
  <c r="K46" i="14"/>
  <c r="I54" i="14"/>
  <c r="K54" i="14"/>
  <c r="K53" i="14"/>
  <c r="I58" i="14"/>
  <c r="I22" i="14"/>
  <c r="I53" i="14"/>
  <c r="J58" i="14"/>
  <c r="J22" i="14"/>
  <c r="J53" i="14"/>
  <c r="F35" i="14"/>
  <c r="G35" i="14"/>
  <c r="H35" i="14"/>
  <c r="F36" i="14"/>
  <c r="G36" i="14"/>
  <c r="F37" i="14"/>
  <c r="G37" i="14"/>
  <c r="G34" i="14" s="1"/>
  <c r="G99" i="14" s="1"/>
  <c r="F38" i="14"/>
  <c r="G38" i="14"/>
  <c r="H38" i="14"/>
  <c r="F39" i="14"/>
  <c r="H39" i="14"/>
  <c r="F40" i="14"/>
  <c r="G40" i="14"/>
  <c r="F59" i="14"/>
  <c r="H59" i="14"/>
  <c r="H58" i="14" s="1"/>
  <c r="F60" i="14"/>
  <c r="H60" i="14"/>
  <c r="F4" i="14"/>
  <c r="G4" i="14"/>
  <c r="H4" i="14"/>
  <c r="F7" i="14"/>
  <c r="H7" i="14" s="1"/>
  <c r="H6" i="14" s="1"/>
  <c r="F8" i="14"/>
  <c r="H8" i="14"/>
  <c r="F15" i="14"/>
  <c r="H15" i="14"/>
  <c r="H14" i="14" s="1"/>
  <c r="F19" i="14"/>
  <c r="F14" i="14" s="1"/>
  <c r="H19" i="14"/>
  <c r="F25" i="14"/>
  <c r="H25" i="14"/>
  <c r="F26" i="14"/>
  <c r="G27" i="14"/>
  <c r="H27" i="14"/>
  <c r="F30" i="14"/>
  <c r="H30" i="14" s="1"/>
  <c r="F31" i="14"/>
  <c r="G31" i="14"/>
  <c r="H31" i="14"/>
  <c r="F33" i="14"/>
  <c r="G33" i="14"/>
  <c r="H33" i="14"/>
  <c r="F45" i="14"/>
  <c r="H45" i="14"/>
  <c r="F46" i="14"/>
  <c r="F54" i="14"/>
  <c r="F53" i="14" s="1"/>
  <c r="H54" i="14"/>
  <c r="H53" i="14" s="1"/>
  <c r="G22" i="14"/>
  <c r="G6" i="14"/>
  <c r="G53" i="14"/>
  <c r="G43" i="14"/>
  <c r="G64" i="14" s="1"/>
  <c r="F58" i="14"/>
  <c r="F80" i="14"/>
  <c r="F73" i="14"/>
  <c r="F65" i="14"/>
  <c r="F97" i="14"/>
  <c r="C4" i="14"/>
  <c r="E4" i="14"/>
  <c r="C7" i="14"/>
  <c r="E7" i="14" s="1"/>
  <c r="E6" i="14" s="1"/>
  <c r="C8" i="14"/>
  <c r="E8" i="14"/>
  <c r="C99" i="14"/>
  <c r="D6" i="14"/>
  <c r="D3" i="14" s="1"/>
  <c r="D98" i="14" s="1"/>
  <c r="E15" i="14"/>
  <c r="E19" i="14"/>
  <c r="E25" i="14"/>
  <c r="E27" i="14"/>
  <c r="E28" i="14"/>
  <c r="E22" i="14" s="1"/>
  <c r="E30" i="14"/>
  <c r="E31" i="14"/>
  <c r="E33" i="14"/>
  <c r="C34" i="14"/>
  <c r="D34" i="14"/>
  <c r="E34" i="14"/>
  <c r="E99" i="14" s="1"/>
  <c r="C73" i="14"/>
  <c r="D65" i="14"/>
  <c r="D97" i="14" s="1"/>
  <c r="E65" i="14"/>
  <c r="E97" i="14"/>
  <c r="D14" i="14"/>
  <c r="D22" i="14"/>
  <c r="D42" i="14"/>
  <c r="D100" i="14" s="1"/>
  <c r="D99" i="14"/>
  <c r="E36" i="14"/>
  <c r="E37" i="14"/>
  <c r="E38" i="14"/>
  <c r="E39" i="14"/>
  <c r="E40" i="14"/>
  <c r="E41" i="14"/>
  <c r="E35" i="14"/>
  <c r="E80" i="14"/>
  <c r="C14" i="14"/>
  <c r="C22" i="14"/>
  <c r="H80" i="14"/>
  <c r="G72" i="14"/>
  <c r="H72" i="14"/>
  <c r="G14" i="14"/>
  <c r="G3" i="14" s="1"/>
  <c r="G65" i="14"/>
  <c r="G73" i="14"/>
  <c r="G97" i="14"/>
  <c r="G44" i="14"/>
  <c r="G58" i="14"/>
  <c r="H65" i="14"/>
  <c r="H97" i="14" s="1"/>
  <c r="H73" i="14"/>
  <c r="J72" i="14"/>
  <c r="K72" i="14"/>
  <c r="K65" i="14" s="1"/>
  <c r="I80" i="14"/>
  <c r="K80" i="14" s="1"/>
  <c r="I73" i="14"/>
  <c r="K73" i="14" s="1"/>
  <c r="J73" i="14"/>
  <c r="K81" i="14"/>
  <c r="K89" i="14"/>
  <c r="K57" i="14"/>
  <c r="K63" i="14"/>
  <c r="J14" i="14"/>
  <c r="J65" i="14"/>
  <c r="J97" i="14" s="1"/>
  <c r="J81" i="14"/>
  <c r="J89" i="14"/>
  <c r="J44" i="14"/>
  <c r="J43" i="14" s="1"/>
  <c r="J64" i="14" s="1"/>
  <c r="I64" i="14"/>
  <c r="I65" i="14"/>
  <c r="I81" i="14"/>
  <c r="I89" i="14"/>
  <c r="I97" i="14"/>
  <c r="I52" i="14"/>
  <c r="K52" i="14"/>
  <c r="I8" i="14"/>
  <c r="K8" i="14"/>
  <c r="I7" i="14"/>
  <c r="K7" i="14"/>
  <c r="G22" i="15"/>
  <c r="H22" i="15"/>
  <c r="F22" i="15"/>
  <c r="G33" i="15"/>
  <c r="G6" i="15"/>
  <c r="G14" i="15"/>
  <c r="G32" i="15"/>
  <c r="G3" i="15"/>
  <c r="G42" i="15" s="1"/>
  <c r="G34" i="15"/>
  <c r="G44" i="15"/>
  <c r="G43" i="15" s="1"/>
  <c r="G64" i="15" s="1"/>
  <c r="G53" i="15"/>
  <c r="G58" i="15"/>
  <c r="G65" i="15"/>
  <c r="G81" i="15"/>
  <c r="G73" i="15"/>
  <c r="G89" i="15"/>
  <c r="G97" i="15"/>
  <c r="H34" i="15"/>
  <c r="H14" i="15"/>
  <c r="H32" i="15"/>
  <c r="H58" i="15"/>
  <c r="H44" i="15"/>
  <c r="H43" i="15" s="1"/>
  <c r="H64" i="15" s="1"/>
  <c r="H53" i="15"/>
  <c r="H73" i="15"/>
  <c r="H65" i="15"/>
  <c r="H81" i="15"/>
  <c r="H89" i="15"/>
  <c r="H97" i="15"/>
  <c r="F34" i="15"/>
  <c r="F6" i="15"/>
  <c r="F3" i="15" s="1"/>
  <c r="F42" i="15" s="1"/>
  <c r="F14" i="15"/>
  <c r="F58" i="15"/>
  <c r="F44" i="15"/>
  <c r="F43" i="15" s="1"/>
  <c r="F64" i="15" s="1"/>
  <c r="F53" i="15"/>
  <c r="F73" i="15"/>
  <c r="F65" i="15"/>
  <c r="F81" i="15"/>
  <c r="F89" i="15"/>
  <c r="F97" i="15" s="1"/>
  <c r="E22" i="12"/>
  <c r="F22" i="12"/>
  <c r="F3" i="12" s="1"/>
  <c r="F41" i="12" s="1"/>
  <c r="G22" i="12"/>
  <c r="E63" i="12"/>
  <c r="E79" i="12"/>
  <c r="E71" i="12"/>
  <c r="E87" i="12"/>
  <c r="F63" i="12"/>
  <c r="F79" i="12"/>
  <c r="F71" i="12"/>
  <c r="F87" i="12"/>
  <c r="G63" i="12"/>
  <c r="G79" i="12"/>
  <c r="G95" i="12" s="1"/>
  <c r="G71" i="12"/>
  <c r="G87" i="12"/>
  <c r="E33" i="12"/>
  <c r="E3" i="12"/>
  <c r="E41" i="12" s="1"/>
  <c r="E42" i="12"/>
  <c r="E62" i="12" s="1"/>
  <c r="E56" i="12"/>
  <c r="F33" i="12"/>
  <c r="F42" i="12"/>
  <c r="F56" i="12"/>
  <c r="F62" i="12"/>
  <c r="G33" i="12"/>
  <c r="G3" i="12"/>
  <c r="G41" i="12" s="1"/>
  <c r="G96" i="12" s="1"/>
  <c r="G42" i="12"/>
  <c r="G56" i="12"/>
  <c r="G62" i="12"/>
  <c r="C22" i="12"/>
  <c r="C3" i="12" s="1"/>
  <c r="C41" i="12" s="1"/>
  <c r="C33" i="12"/>
  <c r="C22" i="15"/>
  <c r="C14" i="15"/>
  <c r="C89" i="15"/>
  <c r="C81" i="15"/>
  <c r="C73" i="15"/>
  <c r="C65" i="15"/>
  <c r="C58" i="15"/>
  <c r="C53" i="15"/>
  <c r="C44" i="15"/>
  <c r="C34" i="15"/>
  <c r="C6" i="15"/>
  <c r="C3" i="15" s="1"/>
  <c r="C42" i="15" s="1"/>
  <c r="C87" i="12"/>
  <c r="C95" i="12" s="1"/>
  <c r="C79" i="12"/>
  <c r="C71" i="12"/>
  <c r="C63" i="12"/>
  <c r="C56" i="12"/>
  <c r="C51" i="12"/>
  <c r="C43" i="12"/>
  <c r="C42" i="12"/>
  <c r="C62" i="12" s="1"/>
  <c r="C14" i="12"/>
  <c r="C96" i="12" l="1"/>
  <c r="G98" i="14"/>
  <c r="G42" i="14"/>
  <c r="G100" i="14" s="1"/>
  <c r="H44" i="14"/>
  <c r="H43" i="14" s="1"/>
  <c r="H64" i="14" s="1"/>
  <c r="H36" i="14"/>
  <c r="F34" i="14"/>
  <c r="F99" i="14" s="1"/>
  <c r="E95" i="12"/>
  <c r="K36" i="14"/>
  <c r="I34" i="14"/>
  <c r="I99" i="14" s="1"/>
  <c r="C97" i="15"/>
  <c r="F95" i="12"/>
  <c r="F96" i="12" s="1"/>
  <c r="G98" i="15"/>
  <c r="K97" i="14"/>
  <c r="F6" i="14"/>
  <c r="F3" i="14" s="1"/>
  <c r="E14" i="14"/>
  <c r="E3" i="14" s="1"/>
  <c r="H37" i="14"/>
  <c r="H34" i="14" s="1"/>
  <c r="H99" i="14" s="1"/>
  <c r="K44" i="14"/>
  <c r="K43" i="14" s="1"/>
  <c r="K64" i="14" s="1"/>
  <c r="K22" i="14"/>
  <c r="J3" i="14"/>
  <c r="K34" i="14"/>
  <c r="K99" i="14" s="1"/>
  <c r="D42" i="12"/>
  <c r="D62" i="12" s="1"/>
  <c r="D96" i="12" s="1"/>
  <c r="F98" i="15"/>
  <c r="K19" i="14"/>
  <c r="I14" i="14"/>
  <c r="I3" i="14" s="1"/>
  <c r="E96" i="12"/>
  <c r="K14" i="14"/>
  <c r="K3" i="14" s="1"/>
  <c r="C43" i="15"/>
  <c r="C64" i="15" s="1"/>
  <c r="C98" i="15" s="1"/>
  <c r="H3" i="15"/>
  <c r="H42" i="15" s="1"/>
  <c r="H98" i="15" s="1"/>
  <c r="C6" i="14"/>
  <c r="C3" i="14" s="1"/>
  <c r="E73" i="14"/>
  <c r="C97" i="14"/>
  <c r="H46" i="14"/>
  <c r="F44" i="14"/>
  <c r="F43" i="14" s="1"/>
  <c r="F64" i="14" s="1"/>
  <c r="H26" i="14"/>
  <c r="H22" i="14" s="1"/>
  <c r="H3" i="14" s="1"/>
  <c r="F22" i="14"/>
  <c r="H40" i="14"/>
  <c r="H42" i="14" l="1"/>
  <c r="H100" i="14" s="1"/>
  <c r="H98" i="14"/>
  <c r="E42" i="14"/>
  <c r="E98" i="14"/>
  <c r="F98" i="14"/>
  <c r="F42" i="14"/>
  <c r="F100" i="14" s="1"/>
  <c r="K42" i="14"/>
  <c r="K100" i="14" s="1"/>
  <c r="K98" i="14"/>
  <c r="J42" i="14"/>
  <c r="J100" i="14" s="1"/>
  <c r="J98" i="14"/>
  <c r="C98" i="14"/>
  <c r="C42" i="14"/>
  <c r="C100" i="14" s="1"/>
  <c r="I42" i="14"/>
  <c r="I100" i="14" s="1"/>
  <c r="I98" i="14"/>
</calcChain>
</file>

<file path=xl/sharedStrings.xml><?xml version="1.0" encoding="utf-8"?>
<sst xmlns="http://schemas.openxmlformats.org/spreadsheetml/2006/main" count="516" uniqueCount="173">
  <si>
    <t>I.</t>
  </si>
  <si>
    <t>1.</t>
  </si>
  <si>
    <t>A helyi önkormányzatok, helyi nemzetiségi önkormányzatok általános működéséhez és ágazati feladataihoz kapcsolódó támogatások</t>
  </si>
  <si>
    <t>2.</t>
  </si>
  <si>
    <t>A központi költségvetésből származó egyéb költségvetési támogatások</t>
  </si>
  <si>
    <t>3.</t>
  </si>
  <si>
    <t>Működési célú támogatás Áht.-on belülről</t>
  </si>
  <si>
    <t>Személyi juttatások</t>
  </si>
  <si>
    <t>Elkülönített állami pénzalapból</t>
  </si>
  <si>
    <t>Munkaadókat terhelő járulékok és szociális hozzájárulási adó</t>
  </si>
  <si>
    <t>Társadalombiztosítás pénzügyi alapjaiból</t>
  </si>
  <si>
    <t>Dologi kiadások</t>
  </si>
  <si>
    <t>Helyi önkormányzattól</t>
  </si>
  <si>
    <t>4.</t>
  </si>
  <si>
    <t>Ellátottak pénzbeli juttatásai</t>
  </si>
  <si>
    <t>Nemzetiségi önkormányzattól</t>
  </si>
  <si>
    <t>5.</t>
  </si>
  <si>
    <t>Térségi fejlesztési tanácstól az Áht.központi  alrendszerén belülről kapott európai uniós forrásból származó pénzeszközből</t>
  </si>
  <si>
    <t>7.</t>
  </si>
  <si>
    <t>Általános tartalék</t>
  </si>
  <si>
    <t>Fejezeti kezelésű előirányzat bevételként elszámolható összegből</t>
  </si>
  <si>
    <t>8.</t>
  </si>
  <si>
    <t>Céltartalék</t>
  </si>
  <si>
    <t>Közhatalmi bevételek</t>
  </si>
  <si>
    <t>Adók</t>
  </si>
  <si>
    <t>Illetékek</t>
  </si>
  <si>
    <t>Járulékok</t>
  </si>
  <si>
    <t>Hozzájárulások</t>
  </si>
  <si>
    <t>Bírságok</t>
  </si>
  <si>
    <t>Díjak</t>
  </si>
  <si>
    <t>Más fizetési kötelezettségek</t>
  </si>
  <si>
    <t>Intézményi működési bevétel</t>
  </si>
  <si>
    <t>Áru-és készletértékesítés</t>
  </si>
  <si>
    <t>Nyújtott szolgáltatások ellenértéke</t>
  </si>
  <si>
    <t>Bérleti díj bevételek</t>
  </si>
  <si>
    <t>Intézményi ellátási díjak</t>
  </si>
  <si>
    <t>Alkalmazottak térítése</t>
  </si>
  <si>
    <t>Áfa bevételek</t>
  </si>
  <si>
    <t>Hozam -és kamatbevételek</t>
  </si>
  <si>
    <t>6.</t>
  </si>
  <si>
    <t>Működési célú átvett pénzeszköz</t>
  </si>
  <si>
    <t>Előző évi előirányzat maradvány, pénzmaradvány, valamint a vállalkozási maradvány alaptevékenység ellátására történő igénybevétele</t>
  </si>
  <si>
    <t>II.</t>
  </si>
  <si>
    <t>Felhalmozási célú támogatás Áht.-on belülről</t>
  </si>
  <si>
    <t>Beruházások</t>
  </si>
  <si>
    <t>Felújítások</t>
  </si>
  <si>
    <t>Egyéb felhalmozási kiadások</t>
  </si>
  <si>
    <t>Felhalmozási bevétel</t>
  </si>
  <si>
    <t xml:space="preserve">  tárgyi eszközök és immateriális javak értékesítése</t>
  </si>
  <si>
    <t xml:space="preserve">  pénzügyi befektetések bevételei</t>
  </si>
  <si>
    <t>Felhalmozási célú átvett pénzeszköz</t>
  </si>
  <si>
    <t>III.</t>
  </si>
  <si>
    <t>MŰKÖDÉSI FINANSZÍROZÁSI KIADÁSOK</t>
  </si>
  <si>
    <t xml:space="preserve"> Befektetési vagy forgatási célú hitelviszonyt megtestesítő értékpapír kibocsátása, értékesítése, beváltása az eladási árban elismert kamat kivételével</t>
  </si>
  <si>
    <t>Hosszú lejáratú hitel felvétele</t>
  </si>
  <si>
    <t>Hosszú lejáratú hitel tőkeösszegének törlesztése</t>
  </si>
  <si>
    <t>Rövid lejáratú hitel felvétele</t>
  </si>
  <si>
    <t>Rövid lejáratú hitel tőkeösszegének törlesztése</t>
  </si>
  <si>
    <t>Kölcsön felvétele</t>
  </si>
  <si>
    <t>Kölcsön tőkeösszegének törlesztése</t>
  </si>
  <si>
    <t>Szabad pénzeszközök betétként való elhelyezése</t>
  </si>
  <si>
    <t>Szabad pénzeszközök betétként való visszavonása</t>
  </si>
  <si>
    <t>Költségvetési maradvány, vállalkozási maradvány</t>
  </si>
  <si>
    <t>Irányító szervi támogatásként folyósított támogatás fizetési számlán történő jóváírása</t>
  </si>
  <si>
    <t>Irányító szervi támogatásként folyósított támogatás kiutalása</t>
  </si>
  <si>
    <t>IV.</t>
  </si>
  <si>
    <t>FELHALMOZÁSI FINANSZÍROZÁSI BEVÉTELEK</t>
  </si>
  <si>
    <t>FELHALMOZÁSI FINANSZÍROZÁSI KIADÁSOK</t>
  </si>
  <si>
    <t>Befektetési vagy forgatási célú hitelviszonyt megtestesítő értékpapír kibocsátása, értékesítése, beváltása az eladási árban elismert kamat kivételével</t>
  </si>
  <si>
    <t>MŰKÖDÉSI KÖLTSÉGVETÉSI BEVÉTELEK (1.-7.)</t>
  </si>
  <si>
    <t>10.</t>
  </si>
  <si>
    <t>11.</t>
  </si>
  <si>
    <t>A.</t>
  </si>
  <si>
    <t>MŰKÖDÉSI EGYENLEG (I.-II.)</t>
  </si>
  <si>
    <t>12.</t>
  </si>
  <si>
    <t>13.</t>
  </si>
  <si>
    <t>14.</t>
  </si>
  <si>
    <t>15.</t>
  </si>
  <si>
    <t>17.</t>
  </si>
  <si>
    <t>19.</t>
  </si>
  <si>
    <t>21.</t>
  </si>
  <si>
    <t>23.</t>
  </si>
  <si>
    <t>16.</t>
  </si>
  <si>
    <t>18.</t>
  </si>
  <si>
    <t>20.</t>
  </si>
  <si>
    <t>V.</t>
  </si>
  <si>
    <t>B.</t>
  </si>
  <si>
    <t>FELHALMOZÁSI EGYENLEG (III.-IV.)</t>
  </si>
  <si>
    <t>22.</t>
  </si>
  <si>
    <t>27.</t>
  </si>
  <si>
    <t>VI.</t>
  </si>
  <si>
    <t>28.</t>
  </si>
  <si>
    <t>29.</t>
  </si>
  <si>
    <t>30.</t>
  </si>
  <si>
    <t>31.</t>
  </si>
  <si>
    <t>32.</t>
  </si>
  <si>
    <t>33.</t>
  </si>
  <si>
    <t>34.</t>
  </si>
  <si>
    <t>VII.</t>
  </si>
  <si>
    <t>VIII.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</si>
  <si>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</si>
  <si>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</si>
  <si>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</si>
  <si>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</si>
  <si>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</si>
  <si>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</si>
  <si>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</si>
  <si>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</si>
  <si>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</si>
  <si>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</si>
  <si>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</si>
  <si>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</si>
  <si>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</si>
  <si>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</si>
  <si>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C.</t>
  </si>
  <si>
    <t>FINANSZÍROZÁSI EGYENLEG (V.+VII.-VI.-VIII.)</t>
  </si>
  <si>
    <t>D.</t>
  </si>
  <si>
    <t>KÖLTSÉGVETÉSI EGYENLEG (A+B+C)</t>
  </si>
  <si>
    <t>A központi költségvet. előirányzat-módosítási köt. nélkül túlteljesíthető előirányzatból</t>
  </si>
  <si>
    <t>Térségi fejl.tanácstól az Áht.közp. alr.belülről kapott EU-s forrásból szárm. pénzeszközből</t>
  </si>
  <si>
    <t>A központi költségvetés előirányzat-módosítási köt.nélkül túlteljesíthető előirányzatból</t>
  </si>
  <si>
    <t>Befekt.vagy forgatási célú hitelv.megtest.értékpapír vásárlása a vételárban elismert kamat kiv.</t>
  </si>
  <si>
    <t>Pénzügyi lízing lízingbevevői félként a lízíingszerz.-ben kikötött tőkerész törl. telj.kiadások</t>
  </si>
  <si>
    <t>Befekt. vagy forg.C.hitelviszonyt megtestesítő értékpapír vás. a vételárban elismert kamat kiv.</t>
  </si>
  <si>
    <t>Egyéb bevételek</t>
  </si>
  <si>
    <t>MŰKÖDÉSI KÖLTSÉGVETÉSI KIADÁSOK (8.+...+14.)</t>
  </si>
  <si>
    <t>FELHALMOZÁSI KÖLTSÉGVETÉSI BEVÉTELEK (15.+16.+17.+18.)</t>
  </si>
  <si>
    <t>FELHALMOZÁSI KÖLTSÉGVETÉSI KIADÁSOK (19.+20.+21.+22.+23.)</t>
  </si>
  <si>
    <t>MŰKÖDÉSI FINANSZÍROZÁSI BEVÉTELEK (27.+....+33.)</t>
  </si>
  <si>
    <t>50.</t>
  </si>
  <si>
    <t>51.</t>
  </si>
  <si>
    <t>52.</t>
  </si>
  <si>
    <t>53.</t>
  </si>
  <si>
    <t>54.</t>
  </si>
  <si>
    <t xml:space="preserve">Egyéb működési célú kiadások </t>
  </si>
  <si>
    <t>Pénzügyi lízing lízingbevevői félként a lízingszerződésben kikötött tőkerész törl. Telj. Kiadások</t>
  </si>
  <si>
    <t>Mindösszesen</t>
  </si>
  <si>
    <t xml:space="preserve"> Kötelező feladatok</t>
  </si>
  <si>
    <t>10,15,24,67,68</t>
  </si>
  <si>
    <t>20,21,22,25</t>
  </si>
  <si>
    <t>28,29,42,69,71</t>
  </si>
  <si>
    <t>8-46</t>
  </si>
  <si>
    <t>Összesítés</t>
  </si>
  <si>
    <t>KIADÁSOK MINDÖSSZESEN</t>
  </si>
  <si>
    <t>BEVÉTELEK MINDÖSSZESEN</t>
  </si>
  <si>
    <t>Önk Össz</t>
  </si>
  <si>
    <t xml:space="preserve"> Int Össz</t>
  </si>
  <si>
    <t>Pilisszentlászló Község Önkormányzat</t>
  </si>
  <si>
    <t>Vadvirág Napköziotthonos Óvoda</t>
  </si>
  <si>
    <t>Felhalmozási támogatás államháztartáson belülről</t>
  </si>
  <si>
    <t>Módosított előirányzat</t>
  </si>
  <si>
    <t>Teljesítés</t>
  </si>
  <si>
    <t xml:space="preserve">Felhalmozási célú állami támogatás </t>
  </si>
  <si>
    <t>Közvetített szolgáltatások</t>
  </si>
  <si>
    <t>2014.06.30</t>
  </si>
  <si>
    <t xml:space="preserve">Módosított előirányzat                2014 06 30 </t>
  </si>
  <si>
    <t>2014 teljesítés 2014.06.30</t>
  </si>
  <si>
    <t>2014 Előirányzat 2014.06.30.</t>
  </si>
  <si>
    <t>Önk. Össz</t>
  </si>
  <si>
    <t>Int. Össz</t>
  </si>
  <si>
    <t>mindösszesen</t>
  </si>
  <si>
    <t>2014 Eredeti előirányzat</t>
  </si>
  <si>
    <t>Önk.összesen</t>
  </si>
  <si>
    <t>Int. Összesen</t>
  </si>
  <si>
    <t>Eredeti előirányzat</t>
  </si>
  <si>
    <t>1. módosítás</t>
  </si>
  <si>
    <t>8/2014 (IV.24)</t>
  </si>
  <si>
    <t>2. módosítás</t>
  </si>
  <si>
    <t>10/2014 (VI.17)</t>
  </si>
  <si>
    <t>Megnevezés</t>
  </si>
  <si>
    <t xml:space="preserve">2014. évi előirányzat </t>
  </si>
  <si>
    <t xml:space="preserve">Felhalmozási tartalék </t>
  </si>
  <si>
    <t>Tartalék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</si>
</sst>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1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0"/>
      <color indexed="62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3" fillId="0" borderId="0"/>
    <xf numFmtId="0" fontId="7" fillId="0" borderId="0"/>
  </cellStyleXfs>
  <cellXfs count="222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164" fontId="0" fillId="0" borderId="0" xfId="1" applyNumberFormat="1" applyFont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4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3" fontId="4" fillId="3" borderId="11" xfId="0" applyNumberFormat="1" applyFont="1" applyFill="1" applyBorder="1" applyAlignment="1">
      <alignment horizontal="right" vertical="center"/>
    </xf>
    <xf numFmtId="0" fontId="1" fillId="3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right" vertical="center"/>
    </xf>
    <xf numFmtId="0" fontId="1" fillId="4" borderId="11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 wrapText="1"/>
    </xf>
    <xf numFmtId="3" fontId="5" fillId="5" borderId="4" xfId="0" applyNumberFormat="1" applyFont="1" applyFill="1" applyBorder="1" applyAlignment="1">
      <alignment horizontal="right" vertical="center"/>
    </xf>
    <xf numFmtId="0" fontId="4" fillId="5" borderId="17" xfId="0" applyFont="1" applyFill="1" applyBorder="1" applyAlignment="1">
      <alignment horizontal="center" vertical="center"/>
    </xf>
    <xf numFmtId="3" fontId="4" fillId="5" borderId="11" xfId="0" applyNumberFormat="1" applyFont="1" applyFill="1" applyBorder="1" applyAlignment="1">
      <alignment horizontal="right" vertical="center"/>
    </xf>
    <xf numFmtId="0" fontId="1" fillId="5" borderId="11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4" borderId="1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3" fontId="11" fillId="0" borderId="4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3" fontId="4" fillId="5" borderId="4" xfId="0" applyNumberFormat="1" applyFont="1" applyFill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4" borderId="15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4" borderId="19" xfId="0" applyNumberFormat="1" applyFont="1" applyFill="1" applyBorder="1" applyAlignment="1">
      <alignment horizontal="right" vertical="center"/>
    </xf>
    <xf numFmtId="3" fontId="4" fillId="3" borderId="19" xfId="0" applyNumberFormat="1" applyFont="1" applyFill="1" applyBorder="1" applyAlignment="1">
      <alignment horizontal="right" vertical="center"/>
    </xf>
    <xf numFmtId="3" fontId="4" fillId="5" borderId="19" xfId="0" applyNumberFormat="1" applyFont="1" applyFill="1" applyBorder="1" applyAlignment="1">
      <alignment horizontal="right" vertical="center"/>
    </xf>
    <xf numFmtId="3" fontId="4" fillId="2" borderId="19" xfId="0" applyNumberFormat="1" applyFont="1" applyFill="1" applyBorder="1" applyAlignment="1">
      <alignment horizontal="right" vertical="center"/>
    </xf>
    <xf numFmtId="3" fontId="4" fillId="3" borderId="15" xfId="0" applyNumberFormat="1" applyFont="1" applyFill="1" applyBorder="1" applyAlignment="1">
      <alignment horizontal="right" vertical="center"/>
    </xf>
    <xf numFmtId="3" fontId="0" fillId="0" borderId="23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3" fontId="1" fillId="0" borderId="23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4" fontId="0" fillId="0" borderId="23" xfId="0" applyNumberFormat="1" applyBorder="1" applyAlignment="1">
      <alignment vertical="center"/>
    </xf>
    <xf numFmtId="3" fontId="0" fillId="0" borderId="23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3" fontId="10" fillId="0" borderId="23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0" fillId="0" borderId="23" xfId="0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wrapText="1"/>
    </xf>
    <xf numFmtId="3" fontId="8" fillId="0" borderId="23" xfId="0" applyNumberFormat="1" applyFont="1" applyBorder="1" applyAlignment="1">
      <alignment horizontal="right" vertical="center"/>
    </xf>
    <xf numFmtId="3" fontId="5" fillId="5" borderId="14" xfId="0" applyNumberFormat="1" applyFont="1" applyFill="1" applyBorder="1" applyAlignment="1">
      <alignment horizontal="right" vertical="center"/>
    </xf>
    <xf numFmtId="3" fontId="4" fillId="3" borderId="23" xfId="0" applyNumberFormat="1" applyFont="1" applyFill="1" applyBorder="1" applyAlignment="1">
      <alignment horizontal="right" vertical="center"/>
    </xf>
    <xf numFmtId="3" fontId="0" fillId="3" borderId="23" xfId="0" applyNumberFormat="1" applyFill="1" applyBorder="1" applyAlignment="1">
      <alignment vertical="center"/>
    </xf>
    <xf numFmtId="0" fontId="10" fillId="0" borderId="23" xfId="0" applyFont="1" applyFill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4" fillId="4" borderId="23" xfId="0" applyNumberFormat="1" applyFont="1" applyFill="1" applyBorder="1" applyAlignment="1">
      <alignment horizontal="right" vertical="center"/>
    </xf>
    <xf numFmtId="3" fontId="4" fillId="5" borderId="23" xfId="0" applyNumberFormat="1" applyFont="1" applyFill="1" applyBorder="1" applyAlignment="1">
      <alignment horizontal="right" vertical="center"/>
    </xf>
    <xf numFmtId="3" fontId="4" fillId="2" borderId="23" xfId="0" applyNumberFormat="1" applyFont="1" applyFill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 wrapText="1"/>
    </xf>
    <xf numFmtId="3" fontId="10" fillId="0" borderId="23" xfId="0" applyNumberFormat="1" applyFont="1" applyFill="1" applyBorder="1" applyAlignment="1">
      <alignment horizontal="right" vertical="center"/>
    </xf>
    <xf numFmtId="3" fontId="12" fillId="4" borderId="11" xfId="0" applyNumberFormat="1" applyFont="1" applyFill="1" applyBorder="1" applyAlignment="1">
      <alignment horizontal="right" vertical="center"/>
    </xf>
    <xf numFmtId="3" fontId="0" fillId="3" borderId="24" xfId="0" applyNumberFormat="1" applyFill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3" fontId="4" fillId="0" borderId="25" xfId="0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vertical="center"/>
    </xf>
    <xf numFmtId="3" fontId="4" fillId="4" borderId="12" xfId="0" applyNumberFormat="1" applyFont="1" applyFill="1" applyBorder="1" applyAlignment="1">
      <alignment horizontal="right" vertical="center"/>
    </xf>
    <xf numFmtId="3" fontId="5" fillId="5" borderId="26" xfId="0" applyNumberFormat="1" applyFont="1" applyFill="1" applyBorder="1" applyAlignment="1">
      <alignment horizontal="right" vertical="center"/>
    </xf>
    <xf numFmtId="3" fontId="4" fillId="3" borderId="12" xfId="0" applyNumberFormat="1" applyFont="1" applyFill="1" applyBorder="1" applyAlignment="1">
      <alignment horizontal="right" vertical="center"/>
    </xf>
    <xf numFmtId="3" fontId="10" fillId="0" borderId="24" xfId="0" applyNumberFormat="1" applyFont="1" applyBorder="1" applyAlignment="1">
      <alignment vertical="center"/>
    </xf>
    <xf numFmtId="3" fontId="4" fillId="5" borderId="12" xfId="0" applyNumberFormat="1" applyFont="1" applyFill="1" applyBorder="1" applyAlignment="1">
      <alignment horizontal="right" vertical="center"/>
    </xf>
    <xf numFmtId="3" fontId="12" fillId="3" borderId="12" xfId="0" applyNumberFormat="1" applyFont="1" applyFill="1" applyBorder="1" applyAlignment="1">
      <alignment horizontal="right" vertical="center"/>
    </xf>
    <xf numFmtId="3" fontId="12" fillId="4" borderId="12" xfId="0" applyNumberFormat="1" applyFont="1" applyFill="1" applyBorder="1" applyAlignment="1">
      <alignment horizontal="right" vertical="center"/>
    </xf>
    <xf numFmtId="3" fontId="12" fillId="2" borderId="12" xfId="0" applyNumberFormat="1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5" fillId="5" borderId="23" xfId="0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3" fontId="5" fillId="0" borderId="23" xfId="0" applyNumberFormat="1" applyFont="1" applyFill="1" applyBorder="1" applyAlignment="1">
      <alignment horizontal="right" vertical="center"/>
    </xf>
    <xf numFmtId="0" fontId="4" fillId="4" borderId="1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vertical="center"/>
    </xf>
    <xf numFmtId="3" fontId="10" fillId="2" borderId="21" xfId="0" applyNumberFormat="1" applyFont="1" applyFill="1" applyBorder="1" applyAlignment="1">
      <alignment horizontal="center" vertical="center"/>
    </xf>
    <xf numFmtId="49" fontId="10" fillId="2" borderId="20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right" vertical="center"/>
    </xf>
    <xf numFmtId="14" fontId="10" fillId="2" borderId="20" xfId="0" applyNumberFormat="1" applyFont="1" applyFill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/>
    </xf>
    <xf numFmtId="3" fontId="5" fillId="0" borderId="32" xfId="0" applyNumberFormat="1" applyFont="1" applyBorder="1" applyAlignment="1">
      <alignment horizontal="right" vertical="center"/>
    </xf>
    <xf numFmtId="3" fontId="2" fillId="0" borderId="33" xfId="0" applyNumberFormat="1" applyFont="1" applyBorder="1" applyAlignment="1">
      <alignment horizontal="right"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right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right" vertical="center" wrapText="1"/>
    </xf>
    <xf numFmtId="0" fontId="10" fillId="2" borderId="20" xfId="0" applyFont="1" applyFill="1" applyBorder="1" applyAlignment="1">
      <alignment horizontal="right" vertical="center" wrapText="1"/>
    </xf>
    <xf numFmtId="0" fontId="5" fillId="0" borderId="30" xfId="0" applyFont="1" applyBorder="1"/>
    <xf numFmtId="0" fontId="4" fillId="0" borderId="23" xfId="0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wrapText="1"/>
    </xf>
    <xf numFmtId="0" fontId="5" fillId="0" borderId="35" xfId="0" applyFont="1" applyBorder="1"/>
    <xf numFmtId="0" fontId="5" fillId="0" borderId="36" xfId="0" applyFont="1" applyBorder="1"/>
    <xf numFmtId="3" fontId="5" fillId="0" borderId="36" xfId="0" applyNumberFormat="1" applyFont="1" applyBorder="1"/>
    <xf numFmtId="0" fontId="4" fillId="0" borderId="36" xfId="0" applyFont="1" applyBorder="1"/>
    <xf numFmtId="0" fontId="4" fillId="0" borderId="36" xfId="0" applyFont="1" applyBorder="1" applyAlignment="1"/>
    <xf numFmtId="0" fontId="5" fillId="0" borderId="36" xfId="0" applyFont="1" applyFill="1" applyBorder="1" applyAlignment="1">
      <alignment horizontal="left" indent="6"/>
    </xf>
    <xf numFmtId="0" fontId="5" fillId="0" borderId="20" xfId="0" applyFont="1" applyBorder="1"/>
    <xf numFmtId="0" fontId="4" fillId="0" borderId="3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3" fontId="4" fillId="0" borderId="32" xfId="0" applyNumberFormat="1" applyFont="1" applyBorder="1"/>
    <xf numFmtId="0" fontId="5" fillId="0" borderId="0" xfId="0" applyFont="1"/>
    <xf numFmtId="0" fontId="5" fillId="0" borderId="0" xfId="0" applyFont="1" applyBorder="1"/>
    <xf numFmtId="3" fontId="5" fillId="0" borderId="0" xfId="0" applyNumberFormat="1" applyFont="1" applyBorder="1"/>
  </cellXfs>
  <cellStyles count="4">
    <cellStyle name="Ezres" xfId="1" builtinId="3"/>
    <cellStyle name="Normál" xfId="0" builtinId="0"/>
    <cellStyle name="Normál 12" xfId="2"/>
    <cellStyle name="Normal 13_Ktghelyi terv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zoomScale="96" zoomScaleNormal="96" zoomScaleSheetLayoutView="75" workbookViewId="0">
      <pane xSplit="2" ySplit="2" topLeftCell="C3" activePane="bottomRight" state="frozen"/>
      <selection activeCell="P99" sqref="P99"/>
      <selection pane="topRight" activeCell="P99" sqref="P99"/>
      <selection pane="bottomLeft" activeCell="P99" sqref="P99"/>
      <selection pane="bottomRight" activeCell="I1" sqref="I1:K1"/>
    </sheetView>
  </sheetViews>
  <sheetFormatPr defaultColWidth="9.28515625" defaultRowHeight="15" x14ac:dyDescent="0.25"/>
  <cols>
    <col min="1" max="1" width="6.7109375" style="1" customWidth="1"/>
    <col min="2" max="2" width="67.28515625" style="1" customWidth="1"/>
    <col min="3" max="3" width="14.28515625" style="55" customWidth="1"/>
    <col min="4" max="8" width="14.5703125" style="55" customWidth="1"/>
    <col min="9" max="10" width="9.28515625" style="1"/>
    <col min="11" max="11" width="15.140625" style="1" customWidth="1"/>
    <col min="12" max="16384" width="9.28515625" style="1"/>
  </cols>
  <sheetData>
    <row r="1" spans="1:11" ht="26.25" customHeight="1" x14ac:dyDescent="0.25">
      <c r="A1" s="196"/>
      <c r="B1" s="198" t="s">
        <v>142</v>
      </c>
      <c r="C1" s="193" t="s">
        <v>161</v>
      </c>
      <c r="D1" s="194"/>
      <c r="E1" s="195"/>
      <c r="F1" s="190" t="s">
        <v>157</v>
      </c>
      <c r="G1" s="191"/>
      <c r="H1" s="192"/>
      <c r="I1" s="187" t="s">
        <v>156</v>
      </c>
      <c r="J1" s="188"/>
      <c r="K1" s="189"/>
    </row>
    <row r="2" spans="1:11" ht="12" customHeight="1" thickBot="1" x14ac:dyDescent="0.3">
      <c r="A2" s="197"/>
      <c r="B2" s="199"/>
      <c r="C2" s="155" t="s">
        <v>162</v>
      </c>
      <c r="D2" s="155" t="s">
        <v>163</v>
      </c>
      <c r="E2" s="155" t="s">
        <v>160</v>
      </c>
      <c r="F2" s="155" t="s">
        <v>158</v>
      </c>
      <c r="G2" s="155" t="s">
        <v>159</v>
      </c>
      <c r="H2" s="155" t="s">
        <v>160</v>
      </c>
      <c r="I2" s="167" t="s">
        <v>145</v>
      </c>
      <c r="J2" s="168" t="s">
        <v>146</v>
      </c>
      <c r="K2" s="168" t="s">
        <v>136</v>
      </c>
    </row>
    <row r="3" spans="1:11" s="86" customFormat="1" ht="15.75" thickBot="1" x14ac:dyDescent="0.3">
      <c r="A3" s="87" t="s">
        <v>0</v>
      </c>
      <c r="B3" s="62" t="s">
        <v>69</v>
      </c>
      <c r="C3" s="101">
        <f>C4+C6+C14+C22+C33</f>
        <v>67578</v>
      </c>
      <c r="D3" s="129">
        <f>D4+D5+D6+D14+D22+D32+D33</f>
        <v>2400</v>
      </c>
      <c r="E3" s="129">
        <f>E4+E6+E14+E22+E32+E33</f>
        <v>69978</v>
      </c>
      <c r="F3" s="129">
        <f>F4+F5+F6+F14+F22+F32+F33</f>
        <v>77455</v>
      </c>
      <c r="G3" s="129">
        <f>G4+G5+G6+G14+G22+G32+G33</f>
        <v>2562</v>
      </c>
      <c r="H3" s="129">
        <f>H4+H5+H6+H14+H22+H32+H33</f>
        <v>80017</v>
      </c>
      <c r="I3" s="140">
        <f>I4+I6+I14+I22+I33</f>
        <v>33624</v>
      </c>
      <c r="J3" s="130">
        <f>J4+J6+J14+J22+J33</f>
        <v>1298</v>
      </c>
      <c r="K3" s="130">
        <f>K4+K6+K14+K22+K33</f>
        <v>34922</v>
      </c>
    </row>
    <row r="4" spans="1:11" ht="25.5" x14ac:dyDescent="0.25">
      <c r="A4" s="31" t="s">
        <v>1</v>
      </c>
      <c r="B4" s="12" t="s">
        <v>2</v>
      </c>
      <c r="C4" s="40">
        <f>'Önk 2a'!C4</f>
        <v>27525</v>
      </c>
      <c r="D4" s="133"/>
      <c r="E4" s="133">
        <f>C4+D4</f>
        <v>27525</v>
      </c>
      <c r="F4" s="133">
        <f>'Önk 2a'!F4</f>
        <v>29572</v>
      </c>
      <c r="G4" s="133">
        <f>'Óvoda 2b'!E4</f>
        <v>0</v>
      </c>
      <c r="H4" s="133">
        <f>SUM(F4:G4)</f>
        <v>29572</v>
      </c>
      <c r="I4" s="141">
        <f>'Önk 2a'!H4</f>
        <v>15007</v>
      </c>
      <c r="J4" s="113">
        <f>'Óvoda 2b'!G4</f>
        <v>0</v>
      </c>
      <c r="K4" s="112">
        <f>SUM(I4:J4)</f>
        <v>15007</v>
      </c>
    </row>
    <row r="5" spans="1:11" ht="15.75" thickBot="1" x14ac:dyDescent="0.3">
      <c r="A5" s="32" t="s">
        <v>3</v>
      </c>
      <c r="B5" s="13" t="s">
        <v>4</v>
      </c>
      <c r="C5" s="161"/>
      <c r="D5" s="133"/>
      <c r="E5" s="133"/>
      <c r="F5" s="133"/>
      <c r="G5" s="133"/>
      <c r="H5" s="133"/>
      <c r="I5" s="142"/>
      <c r="J5" s="113"/>
      <c r="K5" s="113"/>
    </row>
    <row r="6" spans="1:11" s="80" customFormat="1" x14ac:dyDescent="0.25">
      <c r="A6" s="33" t="s">
        <v>5</v>
      </c>
      <c r="B6" s="14" t="s">
        <v>6</v>
      </c>
      <c r="C6" s="81">
        <f t="shared" ref="C6:H6" si="0">C7+C8+C9+C10+C11+C12+C13</f>
        <v>6200</v>
      </c>
      <c r="D6" s="132">
        <f t="shared" si="0"/>
        <v>0</v>
      </c>
      <c r="E6" s="132">
        <f t="shared" si="0"/>
        <v>6200</v>
      </c>
      <c r="F6" s="132">
        <f t="shared" si="0"/>
        <v>9446</v>
      </c>
      <c r="G6" s="132">
        <f t="shared" si="0"/>
        <v>0</v>
      </c>
      <c r="H6" s="132">
        <f t="shared" si="0"/>
        <v>9446</v>
      </c>
      <c r="I6" s="143">
        <f>'Önk 2a'!H6</f>
        <v>6323</v>
      </c>
      <c r="J6" s="103">
        <f>'Önk 2a'!I6</f>
        <v>0</v>
      </c>
      <c r="K6" s="103">
        <f>I6+J6</f>
        <v>6323</v>
      </c>
    </row>
    <row r="7" spans="1:11" x14ac:dyDescent="0.25">
      <c r="A7" s="34"/>
      <c r="B7" s="15" t="s">
        <v>8</v>
      </c>
      <c r="C7" s="45">
        <f>'Önk 2a'!C7</f>
        <v>2700</v>
      </c>
      <c r="D7" s="133"/>
      <c r="E7" s="133">
        <f>C7+D7</f>
        <v>2700</v>
      </c>
      <c r="F7" s="133">
        <f>'Önk 2a'!F7</f>
        <v>5946</v>
      </c>
      <c r="G7" s="133"/>
      <c r="H7" s="133">
        <f>SUM(F7:G7)</f>
        <v>5946</v>
      </c>
      <c r="I7" s="141">
        <f>'Önk 2a'!H7</f>
        <v>3858</v>
      </c>
      <c r="J7" s="113"/>
      <c r="K7" s="112">
        <f>SUM(I7:J7)</f>
        <v>3858</v>
      </c>
    </row>
    <row r="8" spans="1:11" x14ac:dyDescent="0.25">
      <c r="A8" s="34"/>
      <c r="B8" s="15" t="s">
        <v>10</v>
      </c>
      <c r="C8" s="45">
        <f>'Önk 2a'!C8</f>
        <v>3500</v>
      </c>
      <c r="D8" s="133"/>
      <c r="E8" s="133">
        <f>D8+C8</f>
        <v>3500</v>
      </c>
      <c r="F8" s="133">
        <f>'Önk 2a'!F8</f>
        <v>3500</v>
      </c>
      <c r="G8" s="133"/>
      <c r="H8" s="133">
        <f>SUM(F8:G8)</f>
        <v>3500</v>
      </c>
      <c r="I8" s="141">
        <f>'Önk 2a'!H8</f>
        <v>2465</v>
      </c>
      <c r="J8" s="113"/>
      <c r="K8" s="112">
        <f>SUM(I8:J8)</f>
        <v>2465</v>
      </c>
    </row>
    <row r="9" spans="1:11" x14ac:dyDescent="0.25">
      <c r="A9" s="34"/>
      <c r="B9" s="15" t="s">
        <v>12</v>
      </c>
      <c r="C9" s="47"/>
      <c r="D9" s="133"/>
      <c r="E9" s="133"/>
      <c r="F9" s="133"/>
      <c r="G9" s="133"/>
      <c r="H9" s="133"/>
      <c r="I9" s="142"/>
      <c r="J9" s="113"/>
      <c r="K9" s="113"/>
    </row>
    <row r="10" spans="1:11" x14ac:dyDescent="0.25">
      <c r="A10" s="34"/>
      <c r="B10" s="15" t="s">
        <v>15</v>
      </c>
      <c r="C10" s="47"/>
      <c r="D10" s="133"/>
      <c r="E10" s="133"/>
      <c r="F10" s="133"/>
      <c r="G10" s="133"/>
      <c r="H10" s="133"/>
      <c r="I10" s="142"/>
      <c r="J10" s="113"/>
      <c r="K10" s="113"/>
    </row>
    <row r="11" spans="1:11" ht="25.5" x14ac:dyDescent="0.25">
      <c r="A11" s="34"/>
      <c r="B11" s="16" t="s">
        <v>17</v>
      </c>
      <c r="C11" s="47"/>
      <c r="D11" s="133"/>
      <c r="E11" s="133"/>
      <c r="F11" s="133"/>
      <c r="G11" s="133"/>
      <c r="H11" s="133"/>
      <c r="I11" s="142"/>
      <c r="J11" s="113"/>
      <c r="K11" s="113"/>
    </row>
    <row r="12" spans="1:11" x14ac:dyDescent="0.25">
      <c r="A12" s="34"/>
      <c r="B12" s="16" t="s">
        <v>20</v>
      </c>
      <c r="C12" s="47"/>
      <c r="D12" s="133"/>
      <c r="E12" s="133"/>
      <c r="F12" s="133"/>
      <c r="G12" s="133"/>
      <c r="H12" s="133"/>
      <c r="I12" s="142"/>
      <c r="J12" s="113"/>
      <c r="K12" s="113"/>
    </row>
    <row r="13" spans="1:11" ht="25.5" customHeight="1" x14ac:dyDescent="0.25">
      <c r="A13" s="34"/>
      <c r="B13" s="16" t="s">
        <v>118</v>
      </c>
      <c r="C13" s="47"/>
      <c r="D13" s="133"/>
      <c r="E13" s="133"/>
      <c r="F13" s="133"/>
      <c r="G13" s="133"/>
      <c r="H13" s="133"/>
      <c r="I13" s="142"/>
      <c r="J13" s="113"/>
      <c r="K13" s="113"/>
    </row>
    <row r="14" spans="1:11" s="80" customFormat="1" x14ac:dyDescent="0.25">
      <c r="A14" s="35" t="s">
        <v>13</v>
      </c>
      <c r="B14" s="17" t="s">
        <v>23</v>
      </c>
      <c r="C14" s="79">
        <f t="shared" ref="C14:K14" si="1">C15+C16+C17+C18+C19+C20+C21</f>
        <v>19556</v>
      </c>
      <c r="D14" s="156">
        <f t="shared" si="1"/>
        <v>0</v>
      </c>
      <c r="E14" s="156">
        <f t="shared" si="1"/>
        <v>19556</v>
      </c>
      <c r="F14" s="156">
        <f t="shared" si="1"/>
        <v>19556</v>
      </c>
      <c r="G14" s="156">
        <f t="shared" si="1"/>
        <v>0</v>
      </c>
      <c r="H14" s="156">
        <f t="shared" si="1"/>
        <v>19556</v>
      </c>
      <c r="I14" s="144">
        <f t="shared" si="1"/>
        <v>11034</v>
      </c>
      <c r="J14" s="79">
        <f t="shared" si="1"/>
        <v>0</v>
      </c>
      <c r="K14" s="79">
        <f t="shared" si="1"/>
        <v>11034</v>
      </c>
    </row>
    <row r="15" spans="1:11" x14ac:dyDescent="0.25">
      <c r="A15" s="35"/>
      <c r="B15" s="18" t="s">
        <v>24</v>
      </c>
      <c r="C15" s="46">
        <v>19191</v>
      </c>
      <c r="D15" s="133"/>
      <c r="E15" s="133">
        <f>C15+D15</f>
        <v>19191</v>
      </c>
      <c r="F15" s="133">
        <f>'Önk 2a'!F15</f>
        <v>19191</v>
      </c>
      <c r="G15" s="133"/>
      <c r="H15" s="133">
        <f>SUM(F15:G15)</f>
        <v>19191</v>
      </c>
      <c r="I15" s="141">
        <f>'Önk 2a'!H15</f>
        <v>10742</v>
      </c>
      <c r="J15" s="113"/>
      <c r="K15" s="112">
        <f>SUM(I15:J15)</f>
        <v>10742</v>
      </c>
    </row>
    <row r="16" spans="1:11" x14ac:dyDescent="0.25">
      <c r="A16" s="35"/>
      <c r="B16" s="18" t="s">
        <v>25</v>
      </c>
      <c r="C16" s="47"/>
      <c r="D16" s="133"/>
      <c r="E16" s="133"/>
      <c r="F16" s="133"/>
      <c r="G16" s="133"/>
      <c r="H16" s="133"/>
      <c r="I16" s="142"/>
      <c r="J16" s="113"/>
      <c r="K16" s="113"/>
    </row>
    <row r="17" spans="1:11" x14ac:dyDescent="0.25">
      <c r="A17" s="35"/>
      <c r="B17" s="18" t="s">
        <v>26</v>
      </c>
      <c r="C17" s="47"/>
      <c r="D17" s="133"/>
      <c r="E17" s="133"/>
      <c r="F17" s="133"/>
      <c r="G17" s="133"/>
      <c r="H17" s="133"/>
      <c r="I17" s="142"/>
      <c r="J17" s="113"/>
      <c r="K17" s="113"/>
    </row>
    <row r="18" spans="1:11" x14ac:dyDescent="0.25">
      <c r="A18" s="35"/>
      <c r="B18" s="18" t="s">
        <v>27</v>
      </c>
      <c r="C18" s="47"/>
      <c r="D18" s="133"/>
      <c r="E18" s="133"/>
      <c r="F18" s="133"/>
      <c r="G18" s="133"/>
      <c r="H18" s="133"/>
      <c r="I18" s="142"/>
      <c r="J18" s="113"/>
      <c r="K18" s="113"/>
    </row>
    <row r="19" spans="1:11" x14ac:dyDescent="0.25">
      <c r="A19" s="35"/>
      <c r="B19" s="18" t="s">
        <v>28</v>
      </c>
      <c r="C19" s="46">
        <v>365</v>
      </c>
      <c r="D19" s="133"/>
      <c r="E19" s="133">
        <f>C19+D19</f>
        <v>365</v>
      </c>
      <c r="F19" s="133">
        <f>'Önk 2a'!F19</f>
        <v>365</v>
      </c>
      <c r="G19" s="133"/>
      <c r="H19" s="133">
        <f>SUM(F19:G19)</f>
        <v>365</v>
      </c>
      <c r="I19" s="141">
        <f>'Önk 2a'!H19</f>
        <v>292</v>
      </c>
      <c r="J19" s="113"/>
      <c r="K19" s="112">
        <f>SUM(I19:J19)</f>
        <v>292</v>
      </c>
    </row>
    <row r="20" spans="1:11" x14ac:dyDescent="0.25">
      <c r="A20" s="35"/>
      <c r="B20" s="18" t="s">
        <v>29</v>
      </c>
      <c r="C20" s="46"/>
      <c r="D20" s="133"/>
      <c r="E20" s="133"/>
      <c r="F20" s="133"/>
      <c r="G20" s="133"/>
      <c r="H20" s="133"/>
      <c r="I20" s="142"/>
      <c r="J20" s="113"/>
      <c r="K20" s="113"/>
    </row>
    <row r="21" spans="1:11" x14ac:dyDescent="0.25">
      <c r="A21" s="35"/>
      <c r="B21" s="18" t="s">
        <v>30</v>
      </c>
      <c r="C21" s="47"/>
      <c r="D21" s="133"/>
      <c r="E21" s="133"/>
      <c r="F21" s="133"/>
      <c r="G21" s="133"/>
      <c r="H21" s="133"/>
      <c r="I21" s="142"/>
      <c r="J21" s="113"/>
      <c r="K21" s="113"/>
    </row>
    <row r="22" spans="1:11" s="80" customFormat="1" x14ac:dyDescent="0.25">
      <c r="A22" s="35" t="s">
        <v>16</v>
      </c>
      <c r="B22" s="17" t="s">
        <v>31</v>
      </c>
      <c r="C22" s="44">
        <f t="shared" ref="C22:H22" si="2">C23+C24+C25+C26+C27+C28+C29+C30+C31</f>
        <v>1450</v>
      </c>
      <c r="D22" s="132">
        <f t="shared" si="2"/>
        <v>2400</v>
      </c>
      <c r="E22" s="132">
        <f t="shared" si="2"/>
        <v>3850</v>
      </c>
      <c r="F22" s="132">
        <f t="shared" si="2"/>
        <v>1450</v>
      </c>
      <c r="G22" s="132">
        <f t="shared" si="2"/>
        <v>2400</v>
      </c>
      <c r="H22" s="132">
        <f t="shared" si="2"/>
        <v>3850</v>
      </c>
      <c r="I22" s="145">
        <f>I23+I24+I25+I27+I28+I29+I30+I31+I26</f>
        <v>1260</v>
      </c>
      <c r="J22" s="44">
        <f>J23+J24+J25+J27+J28+J29+J30+J31+J26</f>
        <v>1298</v>
      </c>
      <c r="K22" s="44">
        <f>K23+K24+K25+K27+K28+K29+K30+K31+K26</f>
        <v>2558</v>
      </c>
    </row>
    <row r="23" spans="1:11" x14ac:dyDescent="0.25">
      <c r="A23" s="19"/>
      <c r="B23" s="18" t="s">
        <v>32</v>
      </c>
      <c r="C23" s="47"/>
      <c r="D23" s="133"/>
      <c r="E23" s="133"/>
      <c r="F23" s="133"/>
      <c r="G23" s="133"/>
      <c r="H23" s="133"/>
      <c r="I23" s="142"/>
      <c r="J23" s="113"/>
      <c r="K23" s="113"/>
    </row>
    <row r="24" spans="1:11" x14ac:dyDescent="0.25">
      <c r="A24" s="19"/>
      <c r="B24" s="18" t="s">
        <v>33</v>
      </c>
      <c r="C24" s="47"/>
      <c r="D24" s="133"/>
      <c r="E24" s="133"/>
      <c r="F24" s="133"/>
      <c r="G24" s="133"/>
      <c r="H24" s="133"/>
      <c r="I24" s="142"/>
      <c r="J24" s="113"/>
      <c r="K24" s="113"/>
    </row>
    <row r="25" spans="1:11" x14ac:dyDescent="0.25">
      <c r="A25" s="19"/>
      <c r="B25" s="18" t="s">
        <v>34</v>
      </c>
      <c r="C25" s="46">
        <v>1100</v>
      </c>
      <c r="D25" s="133"/>
      <c r="E25" s="133">
        <f>C25+D25</f>
        <v>1100</v>
      </c>
      <c r="F25" s="133">
        <f>'Önk 2a'!F25</f>
        <v>900</v>
      </c>
      <c r="G25" s="133"/>
      <c r="H25" s="133">
        <f>SUM(F25:G25)</f>
        <v>900</v>
      </c>
      <c r="I25" s="141">
        <f>'Önk 2a'!H25</f>
        <v>757</v>
      </c>
      <c r="J25" s="113"/>
      <c r="K25" s="112">
        <f>SUM(I25:J25)</f>
        <v>757</v>
      </c>
    </row>
    <row r="26" spans="1:11" x14ac:dyDescent="0.25">
      <c r="A26" s="19"/>
      <c r="B26" s="18" t="s">
        <v>153</v>
      </c>
      <c r="C26" s="46"/>
      <c r="D26" s="133"/>
      <c r="E26" s="133">
        <v>0</v>
      </c>
      <c r="F26" s="133">
        <f>'Önk 2a'!F26</f>
        <v>419</v>
      </c>
      <c r="G26" s="133"/>
      <c r="H26" s="133">
        <f>SUM(F26:G26)</f>
        <v>419</v>
      </c>
      <c r="I26" s="141">
        <f>'Önk 2a'!H26</f>
        <v>419</v>
      </c>
      <c r="J26" s="113"/>
      <c r="K26" s="112">
        <f>SUM(I26:J26)</f>
        <v>419</v>
      </c>
    </row>
    <row r="27" spans="1:11" x14ac:dyDescent="0.25">
      <c r="A27" s="19"/>
      <c r="B27" s="18" t="s">
        <v>35</v>
      </c>
      <c r="C27" s="96"/>
      <c r="D27" s="133">
        <v>2100</v>
      </c>
      <c r="E27" s="133">
        <f>SUM(D27)</f>
        <v>2100</v>
      </c>
      <c r="F27" s="133"/>
      <c r="G27" s="133">
        <f>'Óvoda 2b'!E26</f>
        <v>2100</v>
      </c>
      <c r="H27" s="133">
        <f>SUM(F27:G27)</f>
        <v>2100</v>
      </c>
      <c r="I27" s="142"/>
      <c r="J27" s="113">
        <f>'Óvoda 2b'!G26</f>
        <v>995</v>
      </c>
      <c r="K27" s="113">
        <f>SUM(I27:J27)</f>
        <v>995</v>
      </c>
    </row>
    <row r="28" spans="1:11" x14ac:dyDescent="0.25">
      <c r="A28" s="19"/>
      <c r="B28" s="18" t="s">
        <v>36</v>
      </c>
      <c r="C28" s="47">
        <v>30</v>
      </c>
      <c r="D28" s="133"/>
      <c r="E28" s="133">
        <f>C28+D28</f>
        <v>30</v>
      </c>
      <c r="F28" s="133"/>
      <c r="G28" s="133"/>
      <c r="H28" s="133"/>
      <c r="I28" s="142"/>
      <c r="J28" s="113"/>
      <c r="K28" s="113"/>
    </row>
    <row r="29" spans="1:11" x14ac:dyDescent="0.25">
      <c r="A29" s="19"/>
      <c r="B29" s="18" t="s">
        <v>37</v>
      </c>
      <c r="C29" s="47"/>
      <c r="D29" s="133"/>
      <c r="E29" s="133">
        <v>0</v>
      </c>
      <c r="F29" s="133"/>
      <c r="G29" s="133"/>
      <c r="H29" s="133"/>
      <c r="I29" s="142"/>
      <c r="J29" s="113"/>
      <c r="K29" s="113"/>
    </row>
    <row r="30" spans="1:11" x14ac:dyDescent="0.25">
      <c r="A30" s="19"/>
      <c r="B30" s="18" t="s">
        <v>38</v>
      </c>
      <c r="C30" s="46">
        <v>100</v>
      </c>
      <c r="D30" s="133"/>
      <c r="E30" s="133">
        <f>C30+D30</f>
        <v>100</v>
      </c>
      <c r="F30" s="133">
        <f>'Önk 2a'!F30</f>
        <v>100</v>
      </c>
      <c r="G30" s="133"/>
      <c r="H30" s="133">
        <f>SUM(F30:G30)</f>
        <v>100</v>
      </c>
      <c r="I30" s="141">
        <f>'Önk 2a'!H30</f>
        <v>76</v>
      </c>
      <c r="J30" s="113">
        <f>'Óvoda 2b'!G29</f>
        <v>2</v>
      </c>
      <c r="K30" s="112">
        <f>SUM(I30:J30)</f>
        <v>78</v>
      </c>
    </row>
    <row r="31" spans="1:11" x14ac:dyDescent="0.25">
      <c r="A31" s="19"/>
      <c r="B31" s="18" t="s">
        <v>124</v>
      </c>
      <c r="C31" s="46">
        <v>220</v>
      </c>
      <c r="D31" s="133">
        <v>300</v>
      </c>
      <c r="E31" s="133">
        <f>C31+D31</f>
        <v>520</v>
      </c>
      <c r="F31" s="133">
        <f>'Önk 2a'!F31</f>
        <v>31</v>
      </c>
      <c r="G31" s="133">
        <f>'Óvoda 2b'!E30</f>
        <v>300</v>
      </c>
      <c r="H31" s="133">
        <f>SUM(F31:G31)</f>
        <v>331</v>
      </c>
      <c r="I31" s="141">
        <f>'Önk 2a'!H31</f>
        <v>8</v>
      </c>
      <c r="J31" s="113">
        <f>'Óvoda 2b'!G30</f>
        <v>301</v>
      </c>
      <c r="K31" s="112">
        <f>SUM(I31:J31)</f>
        <v>309</v>
      </c>
    </row>
    <row r="32" spans="1:11" s="80" customFormat="1" x14ac:dyDescent="0.25">
      <c r="A32" s="35" t="s">
        <v>39</v>
      </c>
      <c r="B32" s="17" t="s">
        <v>40</v>
      </c>
      <c r="C32" s="79"/>
      <c r="D32" s="133"/>
      <c r="E32" s="133"/>
      <c r="F32" s="133"/>
      <c r="G32" s="133"/>
      <c r="H32" s="133"/>
      <c r="I32" s="146"/>
      <c r="J32" s="116"/>
      <c r="K32" s="116"/>
    </row>
    <row r="33" spans="1:11" s="80" customFormat="1" ht="26.25" thickBot="1" x14ac:dyDescent="0.3">
      <c r="A33" s="36" t="s">
        <v>18</v>
      </c>
      <c r="B33" s="20" t="s">
        <v>41</v>
      </c>
      <c r="C33" s="44">
        <v>12847</v>
      </c>
      <c r="D33" s="133"/>
      <c r="E33" s="133">
        <f t="shared" ref="E33:E41" si="3">C33+D33</f>
        <v>12847</v>
      </c>
      <c r="F33" s="133">
        <f>'Önk 2a'!F33</f>
        <v>17431</v>
      </c>
      <c r="G33" s="133">
        <f>'Óvoda 2b'!E32</f>
        <v>162</v>
      </c>
      <c r="H33" s="133">
        <f>SUM(F33:G33)</f>
        <v>17593</v>
      </c>
      <c r="I33" s="146"/>
      <c r="J33" s="116"/>
      <c r="K33" s="116"/>
    </row>
    <row r="34" spans="1:11" ht="15.75" thickBot="1" x14ac:dyDescent="0.3">
      <c r="A34" s="85" t="s">
        <v>42</v>
      </c>
      <c r="B34" s="66" t="s">
        <v>125</v>
      </c>
      <c r="C34" s="67">
        <f>C35+C36+C37+C38+C39+C40+C41</f>
        <v>47219</v>
      </c>
      <c r="D34" s="134">
        <f>D35+D36+D37+D38+D39+D40+D41</f>
        <v>22759</v>
      </c>
      <c r="E34" s="134">
        <f t="shared" si="3"/>
        <v>69978</v>
      </c>
      <c r="F34" s="134">
        <f t="shared" ref="F34:K34" si="4">F35+F36+F37+F38+F39+F40+F41</f>
        <v>58389</v>
      </c>
      <c r="G34" s="134">
        <f t="shared" si="4"/>
        <v>22921</v>
      </c>
      <c r="H34" s="134">
        <f t="shared" si="4"/>
        <v>81310</v>
      </c>
      <c r="I34" s="147">
        <f t="shared" si="4"/>
        <v>17216</v>
      </c>
      <c r="J34" s="67">
        <f t="shared" si="4"/>
        <v>10920</v>
      </c>
      <c r="K34" s="67">
        <f t="shared" si="4"/>
        <v>28136</v>
      </c>
    </row>
    <row r="35" spans="1:11" x14ac:dyDescent="0.25">
      <c r="A35" s="33" t="s">
        <v>21</v>
      </c>
      <c r="B35" s="21" t="s">
        <v>7</v>
      </c>
      <c r="C35" s="46">
        <v>4720</v>
      </c>
      <c r="D35" s="133">
        <v>10687</v>
      </c>
      <c r="E35" s="133">
        <f t="shared" si="3"/>
        <v>15407</v>
      </c>
      <c r="F35" s="133">
        <f>'Önk 2a'!F35</f>
        <v>7580</v>
      </c>
      <c r="G35" s="133">
        <f>'Óvoda 2b'!E34</f>
        <v>10687</v>
      </c>
      <c r="H35" s="133">
        <f t="shared" ref="H35:H40" si="5">SUM(F35:G35)</f>
        <v>18267</v>
      </c>
      <c r="I35" s="141">
        <f>'Önk 2a'!H35</f>
        <v>5026</v>
      </c>
      <c r="J35" s="113">
        <f>'Óvoda 2b'!G34</f>
        <v>5262</v>
      </c>
      <c r="K35" s="112">
        <f t="shared" ref="K35:K41" si="6">SUM(I35:J35)</f>
        <v>10288</v>
      </c>
    </row>
    <row r="36" spans="1:11" ht="15.75" thickBot="1" x14ac:dyDescent="0.3">
      <c r="A36" s="34">
        <v>9</v>
      </c>
      <c r="B36" s="22" t="s">
        <v>9</v>
      </c>
      <c r="C36" s="46">
        <v>1300</v>
      </c>
      <c r="D36" s="133">
        <v>2831</v>
      </c>
      <c r="E36" s="133">
        <f t="shared" si="3"/>
        <v>4131</v>
      </c>
      <c r="F36" s="133">
        <f>'Önk 2a'!F36</f>
        <v>1686</v>
      </c>
      <c r="G36" s="133">
        <f>'Óvoda 2b'!E35</f>
        <v>2831</v>
      </c>
      <c r="H36" s="133">
        <f t="shared" si="5"/>
        <v>4517</v>
      </c>
      <c r="I36" s="141">
        <f>'Önk 2a'!H36</f>
        <v>1005</v>
      </c>
      <c r="J36" s="113">
        <f>'Óvoda 2b'!G35</f>
        <v>1432</v>
      </c>
      <c r="K36" s="112">
        <f t="shared" si="6"/>
        <v>2437</v>
      </c>
    </row>
    <row r="37" spans="1:11" ht="15.75" thickBot="1" x14ac:dyDescent="0.3">
      <c r="A37" s="33" t="s">
        <v>70</v>
      </c>
      <c r="B37" s="22" t="s">
        <v>11</v>
      </c>
      <c r="C37" s="95">
        <v>34514</v>
      </c>
      <c r="D37" s="133">
        <v>8681</v>
      </c>
      <c r="E37" s="133">
        <f t="shared" si="3"/>
        <v>43195</v>
      </c>
      <c r="F37" s="133">
        <f>'Önk 2a'!F37</f>
        <v>40025</v>
      </c>
      <c r="G37" s="133">
        <f>'Óvoda 2b'!E36</f>
        <v>8747</v>
      </c>
      <c r="H37" s="133">
        <f t="shared" si="5"/>
        <v>48772</v>
      </c>
      <c r="I37" s="141">
        <f>'Önk 2a'!H37</f>
        <v>9973</v>
      </c>
      <c r="J37" s="112">
        <f>'Óvoda 2b'!G36</f>
        <v>3884</v>
      </c>
      <c r="K37" s="112">
        <f t="shared" si="6"/>
        <v>13857</v>
      </c>
    </row>
    <row r="38" spans="1:11" x14ac:dyDescent="0.25">
      <c r="A38" s="33" t="s">
        <v>71</v>
      </c>
      <c r="B38" s="22" t="s">
        <v>14</v>
      </c>
      <c r="C38" s="46"/>
      <c r="D38" s="133">
        <v>560</v>
      </c>
      <c r="E38" s="133">
        <f t="shared" si="3"/>
        <v>560</v>
      </c>
      <c r="F38" s="133">
        <f>'Önk 2a'!F38</f>
        <v>1135</v>
      </c>
      <c r="G38" s="133">
        <f>'Óvoda 2b'!E37</f>
        <v>560</v>
      </c>
      <c r="H38" s="133">
        <f t="shared" si="5"/>
        <v>1695</v>
      </c>
      <c r="I38" s="141">
        <f>'Önk 2a'!H38</f>
        <v>418</v>
      </c>
      <c r="J38" s="113">
        <f>'Óvoda 2b'!G37</f>
        <v>342</v>
      </c>
      <c r="K38" s="112">
        <f t="shared" si="6"/>
        <v>760</v>
      </c>
    </row>
    <row r="39" spans="1:11" ht="15.75" thickBot="1" x14ac:dyDescent="0.3">
      <c r="A39" s="34" t="s">
        <v>74</v>
      </c>
      <c r="B39" s="22" t="s">
        <v>134</v>
      </c>
      <c r="C39" s="46">
        <v>3685</v>
      </c>
      <c r="D39" s="133"/>
      <c r="E39" s="133">
        <f t="shared" si="3"/>
        <v>3685</v>
      </c>
      <c r="F39" s="133">
        <f>'Önk 2a'!F39</f>
        <v>4171</v>
      </c>
      <c r="G39" s="133"/>
      <c r="H39" s="133">
        <f t="shared" si="5"/>
        <v>4171</v>
      </c>
      <c r="I39" s="141">
        <f>'Önk 2a'!H39</f>
        <v>794</v>
      </c>
      <c r="J39" s="113"/>
      <c r="K39" s="112">
        <f t="shared" si="6"/>
        <v>794</v>
      </c>
    </row>
    <row r="40" spans="1:11" ht="15.75" thickBot="1" x14ac:dyDescent="0.3">
      <c r="A40" s="33" t="s">
        <v>75</v>
      </c>
      <c r="B40" s="22" t="s">
        <v>19</v>
      </c>
      <c r="C40" s="46">
        <v>3000</v>
      </c>
      <c r="D40" s="133"/>
      <c r="E40" s="133">
        <f t="shared" si="3"/>
        <v>3000</v>
      </c>
      <c r="F40" s="133">
        <f>'Önk 2a'!F40</f>
        <v>3792</v>
      </c>
      <c r="G40" s="133">
        <f>'Óvoda 2b'!E39</f>
        <v>96</v>
      </c>
      <c r="H40" s="133">
        <f t="shared" si="5"/>
        <v>3888</v>
      </c>
      <c r="I40" s="141">
        <f>'Önk 2a'!H40</f>
        <v>0</v>
      </c>
      <c r="J40" s="113"/>
      <c r="K40" s="112">
        <f t="shared" si="6"/>
        <v>0</v>
      </c>
    </row>
    <row r="41" spans="1:11" x14ac:dyDescent="0.25">
      <c r="A41" s="33" t="s">
        <v>76</v>
      </c>
      <c r="B41" s="22" t="s">
        <v>22</v>
      </c>
      <c r="C41" s="60"/>
      <c r="D41" s="133"/>
      <c r="E41" s="133">
        <f t="shared" si="3"/>
        <v>0</v>
      </c>
      <c r="F41" s="133"/>
      <c r="G41" s="133"/>
      <c r="H41" s="133"/>
      <c r="I41" s="141"/>
      <c r="J41" s="113"/>
      <c r="K41" s="112">
        <f t="shared" si="6"/>
        <v>0</v>
      </c>
    </row>
    <row r="42" spans="1:11" ht="15.75" thickBot="1" x14ac:dyDescent="0.3">
      <c r="A42" s="92" t="s">
        <v>72</v>
      </c>
      <c r="B42" s="70" t="s">
        <v>73</v>
      </c>
      <c r="C42" s="71">
        <f t="shared" ref="C42:K42" si="7">C3-C34</f>
        <v>20359</v>
      </c>
      <c r="D42" s="157">
        <f t="shared" si="7"/>
        <v>-20359</v>
      </c>
      <c r="E42" s="157">
        <f t="shared" si="7"/>
        <v>0</v>
      </c>
      <c r="F42" s="157">
        <f t="shared" si="7"/>
        <v>19066</v>
      </c>
      <c r="G42" s="157">
        <f t="shared" si="7"/>
        <v>-20359</v>
      </c>
      <c r="H42" s="157">
        <f t="shared" si="7"/>
        <v>-1293</v>
      </c>
      <c r="I42" s="148">
        <f t="shared" si="7"/>
        <v>16408</v>
      </c>
      <c r="J42" s="71">
        <f t="shared" si="7"/>
        <v>-9622</v>
      </c>
      <c r="K42" s="71">
        <f t="shared" si="7"/>
        <v>6786</v>
      </c>
    </row>
    <row r="43" spans="1:11" ht="15.75" thickBot="1" x14ac:dyDescent="0.3">
      <c r="A43" s="88" t="s">
        <v>51</v>
      </c>
      <c r="B43" s="62" t="s">
        <v>126</v>
      </c>
      <c r="C43" s="63"/>
      <c r="D43" s="129"/>
      <c r="E43" s="129"/>
      <c r="F43" s="129">
        <f t="shared" ref="F43:K43" si="8">F44+F53+F56+F57</f>
        <v>22184</v>
      </c>
      <c r="G43" s="129">
        <f t="shared" si="8"/>
        <v>0</v>
      </c>
      <c r="H43" s="129">
        <f t="shared" si="8"/>
        <v>22184</v>
      </c>
      <c r="I43" s="149">
        <f t="shared" si="8"/>
        <v>22184</v>
      </c>
      <c r="J43" s="63">
        <f t="shared" si="8"/>
        <v>0</v>
      </c>
      <c r="K43" s="63">
        <f t="shared" si="8"/>
        <v>22184</v>
      </c>
    </row>
    <row r="44" spans="1:11" s="80" customFormat="1" x14ac:dyDescent="0.25">
      <c r="A44" s="37" t="s">
        <v>77</v>
      </c>
      <c r="B44" s="83" t="s">
        <v>43</v>
      </c>
      <c r="C44" s="84"/>
      <c r="D44" s="132"/>
      <c r="E44" s="132"/>
      <c r="F44" s="132">
        <f>F45+F46+F47+F48+F49+F50+F51+F52</f>
        <v>20228</v>
      </c>
      <c r="G44" s="132">
        <f>G45+G46+G47+G48+G49+G50+G51+G52</f>
        <v>0</v>
      </c>
      <c r="H44" s="132">
        <f>H45+H46+H47+H48+H49+H50+H51+H52</f>
        <v>20228</v>
      </c>
      <c r="I44" s="143">
        <f>I45+I46</f>
        <v>20228</v>
      </c>
      <c r="J44" s="103">
        <f>J45+J46</f>
        <v>0</v>
      </c>
      <c r="K44" s="103">
        <f>K45+K46</f>
        <v>20228</v>
      </c>
    </row>
    <row r="45" spans="1:11" s="80" customFormat="1" x14ac:dyDescent="0.25">
      <c r="A45" s="37"/>
      <c r="B45" s="102" t="s">
        <v>152</v>
      </c>
      <c r="C45" s="84"/>
      <c r="D45" s="132"/>
      <c r="E45" s="132"/>
      <c r="F45" s="132">
        <f>'Önk 2a'!F45</f>
        <v>20000</v>
      </c>
      <c r="G45" s="132"/>
      <c r="H45" s="132">
        <f>SUM(F45:G45)</f>
        <v>20000</v>
      </c>
      <c r="I45" s="150">
        <f>'Önk 2a'!H45</f>
        <v>20000</v>
      </c>
      <c r="J45" s="116"/>
      <c r="K45" s="115">
        <f>SUM(I45:J45)</f>
        <v>20000</v>
      </c>
    </row>
    <row r="46" spans="1:11" x14ac:dyDescent="0.25">
      <c r="A46" s="35"/>
      <c r="B46" s="39" t="s">
        <v>8</v>
      </c>
      <c r="C46" s="47"/>
      <c r="D46" s="133"/>
      <c r="E46" s="133"/>
      <c r="F46" s="133">
        <f>'Önk 2a'!F46</f>
        <v>228</v>
      </c>
      <c r="G46" s="133"/>
      <c r="H46" s="133">
        <f>SUM(F46:G46)</f>
        <v>228</v>
      </c>
      <c r="I46" s="141">
        <f>'Önk 2a'!H46</f>
        <v>228</v>
      </c>
      <c r="J46" s="113"/>
      <c r="K46" s="112">
        <f>SUM(I46:J46)</f>
        <v>228</v>
      </c>
    </row>
    <row r="47" spans="1:11" x14ac:dyDescent="0.25">
      <c r="A47" s="35"/>
      <c r="B47" s="15" t="s">
        <v>10</v>
      </c>
      <c r="C47" s="47"/>
      <c r="D47" s="133"/>
      <c r="E47" s="133"/>
      <c r="F47" s="133"/>
      <c r="G47" s="133"/>
      <c r="H47" s="133"/>
      <c r="I47" s="142"/>
      <c r="J47" s="113"/>
      <c r="K47" s="113"/>
    </row>
    <row r="48" spans="1:11" x14ac:dyDescent="0.25">
      <c r="A48" s="35"/>
      <c r="B48" s="15" t="s">
        <v>12</v>
      </c>
      <c r="C48" s="47"/>
      <c r="D48" s="133"/>
      <c r="E48" s="133"/>
      <c r="F48" s="133"/>
      <c r="G48" s="133"/>
      <c r="H48" s="133"/>
      <c r="I48" s="142"/>
      <c r="J48" s="113"/>
      <c r="K48" s="113"/>
    </row>
    <row r="49" spans="1:11" x14ac:dyDescent="0.25">
      <c r="A49" s="35"/>
      <c r="B49" s="15" t="s">
        <v>15</v>
      </c>
      <c r="C49" s="47"/>
      <c r="D49" s="133"/>
      <c r="E49" s="133"/>
      <c r="F49" s="133"/>
      <c r="G49" s="133"/>
      <c r="H49" s="133"/>
      <c r="I49" s="142"/>
      <c r="J49" s="113"/>
      <c r="K49" s="113"/>
    </row>
    <row r="50" spans="1:11" ht="23.25" customHeight="1" x14ac:dyDescent="0.25">
      <c r="A50" s="35"/>
      <c r="B50" s="16" t="s">
        <v>119</v>
      </c>
      <c r="C50" s="49"/>
      <c r="D50" s="133"/>
      <c r="E50" s="133"/>
      <c r="F50" s="133"/>
      <c r="G50" s="133"/>
      <c r="H50" s="133"/>
      <c r="I50" s="142"/>
      <c r="J50" s="113"/>
      <c r="K50" s="113"/>
    </row>
    <row r="51" spans="1:11" ht="18" customHeight="1" x14ac:dyDescent="0.25">
      <c r="A51" s="35"/>
      <c r="B51" s="16" t="s">
        <v>20</v>
      </c>
      <c r="C51" s="49"/>
      <c r="D51" s="133"/>
      <c r="E51" s="133"/>
      <c r="F51" s="133"/>
      <c r="G51" s="133"/>
      <c r="H51" s="133"/>
      <c r="I51" s="142"/>
      <c r="J51" s="113"/>
      <c r="K51" s="113"/>
    </row>
    <row r="52" spans="1:11" ht="27" customHeight="1" x14ac:dyDescent="0.25">
      <c r="A52" s="35"/>
      <c r="B52" s="16" t="s">
        <v>120</v>
      </c>
      <c r="C52" s="49"/>
      <c r="D52" s="133"/>
      <c r="E52" s="133"/>
      <c r="F52" s="133"/>
      <c r="G52" s="133"/>
      <c r="H52" s="133"/>
      <c r="I52" s="141">
        <f>SUM(I45:I51)</f>
        <v>20228</v>
      </c>
      <c r="J52" s="113"/>
      <c r="K52" s="112">
        <f>SUM(I52:J52)</f>
        <v>20228</v>
      </c>
    </row>
    <row r="53" spans="1:11" s="80" customFormat="1" x14ac:dyDescent="0.25">
      <c r="A53" s="35" t="s">
        <v>82</v>
      </c>
      <c r="B53" s="24" t="s">
        <v>47</v>
      </c>
      <c r="C53" s="44"/>
      <c r="D53" s="132"/>
      <c r="E53" s="132"/>
      <c r="F53" s="132">
        <f t="shared" ref="F53:K53" si="9">F54+F55</f>
        <v>1956</v>
      </c>
      <c r="G53" s="132">
        <f t="shared" si="9"/>
        <v>0</v>
      </c>
      <c r="H53" s="132">
        <f t="shared" si="9"/>
        <v>1956</v>
      </c>
      <c r="I53" s="150">
        <f t="shared" si="9"/>
        <v>1956</v>
      </c>
      <c r="J53" s="115">
        <f t="shared" si="9"/>
        <v>0</v>
      </c>
      <c r="K53" s="115">
        <f t="shared" si="9"/>
        <v>1956</v>
      </c>
    </row>
    <row r="54" spans="1:11" x14ac:dyDescent="0.25">
      <c r="A54" s="35"/>
      <c r="B54" s="16" t="s">
        <v>48</v>
      </c>
      <c r="C54" s="45"/>
      <c r="D54" s="133"/>
      <c r="E54" s="133"/>
      <c r="F54" s="133">
        <f>'Önk 2a'!F54</f>
        <v>1956</v>
      </c>
      <c r="G54" s="133"/>
      <c r="H54" s="133">
        <f>SUM(F54:G54)</f>
        <v>1956</v>
      </c>
      <c r="I54" s="141">
        <f>'Önk 2a'!H54</f>
        <v>1956</v>
      </c>
      <c r="J54" s="113"/>
      <c r="K54" s="112">
        <f>SUM(I54:J54)</f>
        <v>1956</v>
      </c>
    </row>
    <row r="55" spans="1:11" x14ac:dyDescent="0.25">
      <c r="A55" s="35"/>
      <c r="B55" s="16" t="s">
        <v>49</v>
      </c>
      <c r="C55" s="49"/>
      <c r="D55" s="133"/>
      <c r="E55" s="133"/>
      <c r="F55" s="133"/>
      <c r="G55" s="133"/>
      <c r="H55" s="133"/>
      <c r="I55" s="142"/>
      <c r="J55" s="113"/>
      <c r="K55" s="113"/>
    </row>
    <row r="56" spans="1:11" s="80" customFormat="1" x14ac:dyDescent="0.25">
      <c r="A56" s="35" t="s">
        <v>78</v>
      </c>
      <c r="B56" s="17" t="s">
        <v>50</v>
      </c>
      <c r="C56" s="44"/>
      <c r="D56" s="132"/>
      <c r="E56" s="132"/>
      <c r="F56" s="132"/>
      <c r="G56" s="132"/>
      <c r="H56" s="132"/>
      <c r="I56" s="146"/>
      <c r="J56" s="116"/>
      <c r="K56" s="116"/>
    </row>
    <row r="57" spans="1:11" s="80" customFormat="1" ht="26.25" thickBot="1" x14ac:dyDescent="0.3">
      <c r="A57" s="36" t="s">
        <v>83</v>
      </c>
      <c r="B57" s="20" t="s">
        <v>41</v>
      </c>
      <c r="C57" s="162"/>
      <c r="D57" s="158"/>
      <c r="E57" s="158"/>
      <c r="F57" s="158"/>
      <c r="G57" s="158"/>
      <c r="H57" s="158"/>
      <c r="I57" s="150"/>
      <c r="J57" s="116"/>
      <c r="K57" s="115">
        <f>SUM(I57:J57)</f>
        <v>0</v>
      </c>
    </row>
    <row r="58" spans="1:11" ht="15.75" thickBot="1" x14ac:dyDescent="0.3">
      <c r="A58" s="90" t="s">
        <v>65</v>
      </c>
      <c r="B58" s="66" t="s">
        <v>127</v>
      </c>
      <c r="C58" s="67"/>
      <c r="D58" s="134"/>
      <c r="E58" s="134"/>
      <c r="F58" s="134">
        <f t="shared" ref="F58:K58" si="10">F59+F60+F61+F62+F63</f>
        <v>20891</v>
      </c>
      <c r="G58" s="134">
        <f t="shared" si="10"/>
        <v>0</v>
      </c>
      <c r="H58" s="134">
        <f t="shared" si="10"/>
        <v>20891</v>
      </c>
      <c r="I58" s="147">
        <f t="shared" si="10"/>
        <v>891</v>
      </c>
      <c r="J58" s="67">
        <f t="shared" si="10"/>
        <v>0</v>
      </c>
      <c r="K58" s="67">
        <f t="shared" si="10"/>
        <v>891</v>
      </c>
    </row>
    <row r="59" spans="1:11" x14ac:dyDescent="0.25">
      <c r="A59" s="37" t="s">
        <v>79</v>
      </c>
      <c r="B59" s="25" t="s">
        <v>44</v>
      </c>
      <c r="C59" s="50"/>
      <c r="D59" s="133"/>
      <c r="E59" s="133"/>
      <c r="F59" s="133">
        <f>'Önk 2a'!F59</f>
        <v>891</v>
      </c>
      <c r="G59" s="133"/>
      <c r="H59" s="133">
        <f>SUM(F59:G59)</f>
        <v>891</v>
      </c>
      <c r="I59" s="141">
        <f>'Önk 2a'!H59</f>
        <v>891</v>
      </c>
      <c r="J59" s="113"/>
      <c r="K59" s="112">
        <f>SUM(I59:J59)</f>
        <v>891</v>
      </c>
    </row>
    <row r="60" spans="1:11" x14ac:dyDescent="0.25">
      <c r="A60" s="35" t="s">
        <v>84</v>
      </c>
      <c r="B60" s="18" t="s">
        <v>45</v>
      </c>
      <c r="C60" s="51"/>
      <c r="D60" s="133"/>
      <c r="E60" s="133"/>
      <c r="F60" s="133">
        <f>'Önk 2a'!F60</f>
        <v>20000</v>
      </c>
      <c r="G60" s="133"/>
      <c r="H60" s="133">
        <f>SUM(F60:G60)</f>
        <v>20000</v>
      </c>
      <c r="I60" s="142"/>
      <c r="J60" s="113"/>
      <c r="K60" s="113"/>
    </row>
    <row r="61" spans="1:11" x14ac:dyDescent="0.25">
      <c r="A61" s="37" t="s">
        <v>80</v>
      </c>
      <c r="B61" s="18" t="s">
        <v>46</v>
      </c>
      <c r="C61" s="51"/>
      <c r="D61" s="133"/>
      <c r="E61" s="133"/>
      <c r="F61" s="133"/>
      <c r="G61" s="133"/>
      <c r="H61" s="133"/>
      <c r="I61" s="142"/>
      <c r="J61" s="113"/>
      <c r="K61" s="113"/>
    </row>
    <row r="62" spans="1:11" x14ac:dyDescent="0.25">
      <c r="A62" s="35" t="s">
        <v>88</v>
      </c>
      <c r="B62" s="16" t="s">
        <v>19</v>
      </c>
      <c r="C62" s="52"/>
      <c r="D62" s="133"/>
      <c r="E62" s="133"/>
      <c r="F62" s="133"/>
      <c r="G62" s="133"/>
      <c r="H62" s="133"/>
      <c r="I62" s="142"/>
      <c r="J62" s="113"/>
      <c r="K62" s="113"/>
    </row>
    <row r="63" spans="1:11" ht="15.75" thickBot="1" x14ac:dyDescent="0.3">
      <c r="A63" s="37" t="s">
        <v>81</v>
      </c>
      <c r="B63" s="16" t="s">
        <v>22</v>
      </c>
      <c r="C63" s="52"/>
      <c r="D63" s="133"/>
      <c r="E63" s="133"/>
      <c r="F63" s="133"/>
      <c r="G63" s="133"/>
      <c r="H63" s="133"/>
      <c r="I63" s="141"/>
      <c r="J63" s="113"/>
      <c r="K63" s="112">
        <f>SUM(I63:J63)</f>
        <v>0</v>
      </c>
    </row>
    <row r="64" spans="1:11" ht="15.75" thickBot="1" x14ac:dyDescent="0.3">
      <c r="A64" s="92" t="s">
        <v>86</v>
      </c>
      <c r="B64" s="72" t="s">
        <v>87</v>
      </c>
      <c r="C64" s="73"/>
      <c r="D64" s="135"/>
      <c r="E64" s="135"/>
      <c r="F64" s="135">
        <f t="shared" ref="F64:K64" si="11">F43-F58</f>
        <v>1293</v>
      </c>
      <c r="G64" s="135">
        <f t="shared" si="11"/>
        <v>0</v>
      </c>
      <c r="H64" s="135">
        <f t="shared" si="11"/>
        <v>1293</v>
      </c>
      <c r="I64" s="151">
        <f t="shared" si="11"/>
        <v>21293</v>
      </c>
      <c r="J64" s="73">
        <f t="shared" si="11"/>
        <v>0</v>
      </c>
      <c r="K64" s="73">
        <f t="shared" si="11"/>
        <v>21293</v>
      </c>
    </row>
    <row r="65" spans="1:11" ht="15.75" thickBot="1" x14ac:dyDescent="0.3">
      <c r="A65" s="88" t="s">
        <v>85</v>
      </c>
      <c r="B65" s="62" t="s">
        <v>128</v>
      </c>
      <c r="C65" s="63"/>
      <c r="D65" s="129">
        <f>D66+D67+D68+D69+D70+D71+D72</f>
        <v>20359</v>
      </c>
      <c r="E65" s="129">
        <f>C65+D65</f>
        <v>20359</v>
      </c>
      <c r="F65" s="129">
        <f t="shared" ref="F65:K65" si="12">F66+F67+F68+F69+F70+F71+F72</f>
        <v>0</v>
      </c>
      <c r="G65" s="129">
        <f t="shared" si="12"/>
        <v>20359</v>
      </c>
      <c r="H65" s="129">
        <f t="shared" si="12"/>
        <v>20359</v>
      </c>
      <c r="I65" s="149">
        <f t="shared" si="12"/>
        <v>0</v>
      </c>
      <c r="J65" s="63">
        <f t="shared" si="12"/>
        <v>9916</v>
      </c>
      <c r="K65" s="63">
        <f t="shared" si="12"/>
        <v>9916</v>
      </c>
    </row>
    <row r="66" spans="1:11" ht="25.5" x14ac:dyDescent="0.25">
      <c r="A66" s="31" t="s">
        <v>89</v>
      </c>
      <c r="B66" s="26" t="s">
        <v>68</v>
      </c>
      <c r="C66" s="48"/>
      <c r="D66" s="159"/>
      <c r="E66" s="159"/>
      <c r="F66" s="159"/>
      <c r="G66" s="159"/>
      <c r="H66" s="159"/>
      <c r="I66" s="142"/>
      <c r="J66" s="113"/>
      <c r="K66" s="113"/>
    </row>
    <row r="67" spans="1:11" x14ac:dyDescent="0.25">
      <c r="A67" s="34" t="s">
        <v>91</v>
      </c>
      <c r="B67" s="16" t="s">
        <v>54</v>
      </c>
      <c r="C67" s="47"/>
      <c r="D67" s="159"/>
      <c r="E67" s="159"/>
      <c r="F67" s="159"/>
      <c r="G67" s="159"/>
      <c r="H67" s="159"/>
      <c r="I67" s="142"/>
      <c r="J67" s="113"/>
      <c r="K67" s="113"/>
    </row>
    <row r="68" spans="1:11" x14ac:dyDescent="0.25">
      <c r="A68" s="31" t="s">
        <v>92</v>
      </c>
      <c r="B68" s="16" t="s">
        <v>56</v>
      </c>
      <c r="C68" s="47"/>
      <c r="D68" s="159"/>
      <c r="E68" s="159"/>
      <c r="F68" s="159"/>
      <c r="G68" s="159"/>
      <c r="H68" s="159"/>
      <c r="I68" s="142"/>
      <c r="J68" s="113"/>
      <c r="K68" s="113"/>
    </row>
    <row r="69" spans="1:11" x14ac:dyDescent="0.25">
      <c r="A69" s="34" t="s">
        <v>93</v>
      </c>
      <c r="B69" s="16" t="s">
        <v>58</v>
      </c>
      <c r="C69" s="47"/>
      <c r="D69" s="159"/>
      <c r="E69" s="159"/>
      <c r="F69" s="159"/>
      <c r="G69" s="159"/>
      <c r="H69" s="159"/>
      <c r="I69" s="142"/>
      <c r="J69" s="113"/>
      <c r="K69" s="113"/>
    </row>
    <row r="70" spans="1:11" x14ac:dyDescent="0.25">
      <c r="A70" s="31" t="s">
        <v>94</v>
      </c>
      <c r="B70" s="27" t="s">
        <v>60</v>
      </c>
      <c r="C70" s="47"/>
      <c r="D70" s="159"/>
      <c r="E70" s="159"/>
      <c r="F70" s="159"/>
      <c r="G70" s="159"/>
      <c r="H70" s="159"/>
      <c r="I70" s="142"/>
      <c r="J70" s="113"/>
      <c r="K70" s="113"/>
    </row>
    <row r="71" spans="1:11" x14ac:dyDescent="0.25">
      <c r="A71" s="34" t="s">
        <v>95</v>
      </c>
      <c r="B71" s="27" t="s">
        <v>62</v>
      </c>
      <c r="C71" s="47"/>
      <c r="D71" s="159"/>
      <c r="E71" s="159"/>
      <c r="F71" s="159"/>
      <c r="G71" s="159"/>
      <c r="H71" s="159"/>
      <c r="I71" s="142"/>
      <c r="J71" s="113"/>
      <c r="K71" s="113"/>
    </row>
    <row r="72" spans="1:11" ht="24" customHeight="1" thickBot="1" x14ac:dyDescent="0.3">
      <c r="A72" s="31" t="s">
        <v>96</v>
      </c>
      <c r="B72" s="28" t="s">
        <v>63</v>
      </c>
      <c r="C72" s="53"/>
      <c r="D72" s="133">
        <v>20359</v>
      </c>
      <c r="E72" s="133">
        <v>20359</v>
      </c>
      <c r="F72" s="133"/>
      <c r="G72" s="133">
        <f>'Óvoda 2b'!E70</f>
        <v>20359</v>
      </c>
      <c r="H72" s="133">
        <f>SUM(F72:G72)</f>
        <v>20359</v>
      </c>
      <c r="I72" s="142"/>
      <c r="J72" s="113">
        <f>'Óvoda 2b'!G70</f>
        <v>9916</v>
      </c>
      <c r="K72" s="113">
        <f>I72+J72</f>
        <v>9916</v>
      </c>
    </row>
    <row r="73" spans="1:11" ht="15.75" thickBot="1" x14ac:dyDescent="0.3">
      <c r="A73" s="90" t="s">
        <v>90</v>
      </c>
      <c r="B73" s="66" t="s">
        <v>52</v>
      </c>
      <c r="C73" s="100">
        <f>C74+C75+C77+C76+C78+C79+C80</f>
        <v>20359</v>
      </c>
      <c r="D73" s="134"/>
      <c r="E73" s="134">
        <f>C73+D73</f>
        <v>20359</v>
      </c>
      <c r="F73" s="134">
        <f>F74+F75+F76+F77+F78+F79+F80</f>
        <v>20359</v>
      </c>
      <c r="G73" s="134">
        <f>G74+G75+G76+G77+G78+G79+G80</f>
        <v>0</v>
      </c>
      <c r="H73" s="134">
        <f>H74+H75+H76+H77+H78+H79+H80</f>
        <v>20359</v>
      </c>
      <c r="I73" s="147">
        <f>I74+I75+I76+I77+I78+I79+I80</f>
        <v>9916</v>
      </c>
      <c r="J73" s="67">
        <f>J74+J75+J76+J77+J78+J79+J80</f>
        <v>0</v>
      </c>
      <c r="K73" s="67">
        <f>SUM(I73:J73)</f>
        <v>9916</v>
      </c>
    </row>
    <row r="74" spans="1:11" ht="27.75" customHeight="1" x14ac:dyDescent="0.25">
      <c r="A74" s="31" t="s">
        <v>97</v>
      </c>
      <c r="B74" s="26" t="s">
        <v>121</v>
      </c>
      <c r="C74" s="48"/>
      <c r="D74" s="159"/>
      <c r="E74" s="159"/>
      <c r="F74" s="159"/>
      <c r="G74" s="159"/>
      <c r="H74" s="159"/>
      <c r="I74" s="142"/>
      <c r="J74" s="113"/>
      <c r="K74" s="113"/>
    </row>
    <row r="75" spans="1:11" x14ac:dyDescent="0.25">
      <c r="A75" s="34" t="s">
        <v>100</v>
      </c>
      <c r="B75" s="16" t="s">
        <v>55</v>
      </c>
      <c r="C75" s="47"/>
      <c r="D75" s="159"/>
      <c r="E75" s="159"/>
      <c r="F75" s="159"/>
      <c r="G75" s="159"/>
      <c r="H75" s="159"/>
      <c r="I75" s="142"/>
      <c r="J75" s="113"/>
      <c r="K75" s="113"/>
    </row>
    <row r="76" spans="1:11" x14ac:dyDescent="0.25">
      <c r="A76" s="31" t="s">
        <v>101</v>
      </c>
      <c r="B76" s="16" t="s">
        <v>57</v>
      </c>
      <c r="C76" s="47"/>
      <c r="D76" s="159"/>
      <c r="E76" s="159"/>
      <c r="F76" s="159"/>
      <c r="G76" s="159"/>
      <c r="H76" s="159"/>
      <c r="I76" s="142"/>
      <c r="J76" s="113"/>
      <c r="K76" s="113"/>
    </row>
    <row r="77" spans="1:11" x14ac:dyDescent="0.25">
      <c r="A77" s="34" t="s">
        <v>102</v>
      </c>
      <c r="B77" s="16" t="s">
        <v>59</v>
      </c>
      <c r="C77" s="47"/>
      <c r="D77" s="159"/>
      <c r="E77" s="159"/>
      <c r="F77" s="159"/>
      <c r="G77" s="159"/>
      <c r="H77" s="159"/>
      <c r="I77" s="142"/>
      <c r="J77" s="113"/>
      <c r="K77" s="113"/>
    </row>
    <row r="78" spans="1:11" x14ac:dyDescent="0.25">
      <c r="A78" s="31" t="s">
        <v>103</v>
      </c>
      <c r="B78" s="27" t="s">
        <v>61</v>
      </c>
      <c r="C78" s="47"/>
      <c r="D78" s="159"/>
      <c r="E78" s="159"/>
      <c r="F78" s="159"/>
      <c r="G78" s="159"/>
      <c r="H78" s="159"/>
      <c r="I78" s="142"/>
      <c r="J78" s="113"/>
      <c r="K78" s="113"/>
    </row>
    <row r="79" spans="1:11" ht="23.25" customHeight="1" x14ac:dyDescent="0.25">
      <c r="A79" s="34" t="s">
        <v>104</v>
      </c>
      <c r="B79" s="27" t="s">
        <v>122</v>
      </c>
      <c r="C79" s="47"/>
      <c r="D79" s="159"/>
      <c r="E79" s="159"/>
      <c r="F79" s="159"/>
      <c r="G79" s="159"/>
      <c r="H79" s="159"/>
      <c r="I79" s="142"/>
      <c r="J79" s="113"/>
      <c r="K79" s="113"/>
    </row>
    <row r="80" spans="1:11" ht="15.75" thickBot="1" x14ac:dyDescent="0.3">
      <c r="A80" s="31" t="s">
        <v>105</v>
      </c>
      <c r="B80" s="28" t="s">
        <v>64</v>
      </c>
      <c r="C80" s="41">
        <v>20359</v>
      </c>
      <c r="D80" s="160"/>
      <c r="E80" s="160">
        <f>C80+D80</f>
        <v>20359</v>
      </c>
      <c r="F80" s="163">
        <f>'Önk 2a'!F80</f>
        <v>20359</v>
      </c>
      <c r="G80" s="160"/>
      <c r="H80" s="163">
        <f>SUM(F80:G80)</f>
        <v>20359</v>
      </c>
      <c r="I80" s="141">
        <f>'Önk 2a'!H80</f>
        <v>9916</v>
      </c>
      <c r="J80" s="113"/>
      <c r="K80" s="112">
        <f>SUM(I80:J80)</f>
        <v>9916</v>
      </c>
    </row>
    <row r="81" spans="1:11" ht="15.75" thickBot="1" x14ac:dyDescent="0.3">
      <c r="A81" s="88" t="s">
        <v>98</v>
      </c>
      <c r="B81" s="62" t="s">
        <v>66</v>
      </c>
      <c r="C81" s="101"/>
      <c r="D81" s="129"/>
      <c r="E81" s="129"/>
      <c r="F81" s="129"/>
      <c r="G81" s="129"/>
      <c r="H81" s="129"/>
      <c r="I81" s="149">
        <f>I82+I83+I84+I85+I86+I87+I88</f>
        <v>0</v>
      </c>
      <c r="J81" s="63">
        <f>J82+J83+J84+J85+J86+J87+J88</f>
        <v>0</v>
      </c>
      <c r="K81" s="63">
        <f>K82+K83+K84+K85+K86+K87+K88</f>
        <v>0</v>
      </c>
    </row>
    <row r="82" spans="1:11" ht="25.5" x14ac:dyDescent="0.25">
      <c r="A82" s="31" t="s">
        <v>106</v>
      </c>
      <c r="B82" s="26" t="s">
        <v>68</v>
      </c>
      <c r="C82" s="48"/>
      <c r="D82" s="159"/>
      <c r="E82" s="159"/>
      <c r="F82" s="159"/>
      <c r="G82" s="159"/>
      <c r="H82" s="159"/>
      <c r="I82" s="142"/>
      <c r="J82" s="113"/>
      <c r="K82" s="113"/>
    </row>
    <row r="83" spans="1:11" x14ac:dyDescent="0.25">
      <c r="A83" s="34" t="s">
        <v>107</v>
      </c>
      <c r="B83" s="16" t="s">
        <v>54</v>
      </c>
      <c r="C83" s="47"/>
      <c r="D83" s="159"/>
      <c r="E83" s="159"/>
      <c r="F83" s="159"/>
      <c r="G83" s="159"/>
      <c r="H83" s="159"/>
      <c r="I83" s="142"/>
      <c r="J83" s="113"/>
      <c r="K83" s="113"/>
    </row>
    <row r="84" spans="1:11" x14ac:dyDescent="0.25">
      <c r="A84" s="31" t="s">
        <v>108</v>
      </c>
      <c r="B84" s="16" t="s">
        <v>56</v>
      </c>
      <c r="C84" s="47"/>
      <c r="D84" s="159"/>
      <c r="E84" s="159"/>
      <c r="F84" s="159"/>
      <c r="G84" s="159"/>
      <c r="H84" s="159"/>
      <c r="I84" s="142"/>
      <c r="J84" s="113"/>
      <c r="K84" s="113"/>
    </row>
    <row r="85" spans="1:11" x14ac:dyDescent="0.25">
      <c r="A85" s="34" t="s">
        <v>109</v>
      </c>
      <c r="B85" s="16" t="s">
        <v>58</v>
      </c>
      <c r="C85" s="47"/>
      <c r="D85" s="159"/>
      <c r="E85" s="159"/>
      <c r="F85" s="159"/>
      <c r="G85" s="159"/>
      <c r="H85" s="159"/>
      <c r="I85" s="142"/>
      <c r="J85" s="113"/>
      <c r="K85" s="113"/>
    </row>
    <row r="86" spans="1:11" x14ac:dyDescent="0.25">
      <c r="A86" s="31" t="s">
        <v>110</v>
      </c>
      <c r="B86" s="27" t="s">
        <v>60</v>
      </c>
      <c r="C86" s="47"/>
      <c r="D86" s="159"/>
      <c r="E86" s="159"/>
      <c r="F86" s="159"/>
      <c r="G86" s="159"/>
      <c r="H86" s="159"/>
      <c r="I86" s="142"/>
      <c r="J86" s="113"/>
      <c r="K86" s="113"/>
    </row>
    <row r="87" spans="1:11" x14ac:dyDescent="0.25">
      <c r="A87" s="34" t="s">
        <v>111</v>
      </c>
      <c r="B87" s="27" t="s">
        <v>62</v>
      </c>
      <c r="C87" s="45"/>
      <c r="D87" s="133"/>
      <c r="E87" s="133"/>
      <c r="F87" s="133"/>
      <c r="G87" s="133"/>
      <c r="H87" s="133"/>
      <c r="I87" s="142"/>
      <c r="J87" s="113"/>
      <c r="K87" s="113"/>
    </row>
    <row r="88" spans="1:11" ht="24" customHeight="1" thickBot="1" x14ac:dyDescent="0.3">
      <c r="A88" s="31" t="s">
        <v>112</v>
      </c>
      <c r="B88" s="28" t="s">
        <v>63</v>
      </c>
      <c r="C88" s="41"/>
      <c r="D88" s="159"/>
      <c r="E88" s="159"/>
      <c r="F88" s="159"/>
      <c r="G88" s="159"/>
      <c r="H88" s="159"/>
      <c r="I88" s="142"/>
      <c r="J88" s="113"/>
      <c r="K88" s="113"/>
    </row>
    <row r="89" spans="1:11" ht="15.75" thickBot="1" x14ac:dyDescent="0.3">
      <c r="A89" s="90" t="s">
        <v>99</v>
      </c>
      <c r="B89" s="164" t="s">
        <v>67</v>
      </c>
      <c r="C89" s="67"/>
      <c r="D89" s="134"/>
      <c r="E89" s="134"/>
      <c r="F89" s="134"/>
      <c r="G89" s="134"/>
      <c r="H89" s="134"/>
      <c r="I89" s="147">
        <f>I90+I91+I92+I93+I94+I95+I96</f>
        <v>0</v>
      </c>
      <c r="J89" s="67">
        <f>J90+J91+J92+J93+J94+J95+J96</f>
        <v>0</v>
      </c>
      <c r="K89" s="67">
        <f>K90+K91+K92+K93+K94+K95+K96</f>
        <v>0</v>
      </c>
    </row>
    <row r="90" spans="1:11" ht="27" customHeight="1" x14ac:dyDescent="0.25">
      <c r="A90" s="31" t="s">
        <v>113</v>
      </c>
      <c r="B90" s="26" t="s">
        <v>123</v>
      </c>
      <c r="C90" s="48"/>
      <c r="D90" s="159"/>
      <c r="E90" s="159"/>
      <c r="F90" s="159"/>
      <c r="G90" s="159"/>
      <c r="H90" s="159"/>
      <c r="I90" s="142"/>
      <c r="J90" s="113"/>
      <c r="K90" s="113"/>
    </row>
    <row r="91" spans="1:11" x14ac:dyDescent="0.25">
      <c r="A91" s="34">
        <v>49</v>
      </c>
      <c r="B91" s="16" t="s">
        <v>55</v>
      </c>
      <c r="C91" s="45"/>
      <c r="D91" s="133"/>
      <c r="E91" s="133"/>
      <c r="F91" s="133"/>
      <c r="G91" s="133"/>
      <c r="H91" s="133"/>
      <c r="I91" s="142"/>
      <c r="J91" s="113"/>
      <c r="K91" s="113"/>
    </row>
    <row r="92" spans="1:11" x14ac:dyDescent="0.25">
      <c r="A92" s="31" t="s">
        <v>129</v>
      </c>
      <c r="B92" s="16" t="s">
        <v>57</v>
      </c>
      <c r="C92" s="47"/>
      <c r="D92" s="133"/>
      <c r="E92" s="133"/>
      <c r="F92" s="133"/>
      <c r="G92" s="133"/>
      <c r="H92" s="133"/>
      <c r="I92" s="142"/>
      <c r="J92" s="113"/>
      <c r="K92" s="113"/>
    </row>
    <row r="93" spans="1:11" x14ac:dyDescent="0.25">
      <c r="A93" s="34" t="s">
        <v>130</v>
      </c>
      <c r="B93" s="16" t="s">
        <v>59</v>
      </c>
      <c r="C93" s="47"/>
      <c r="D93" s="159"/>
      <c r="E93" s="159"/>
      <c r="F93" s="159"/>
      <c r="G93" s="159"/>
      <c r="H93" s="159"/>
      <c r="I93" s="142"/>
      <c r="J93" s="113"/>
      <c r="K93" s="113"/>
    </row>
    <row r="94" spans="1:11" x14ac:dyDescent="0.25">
      <c r="A94" s="31" t="s">
        <v>131</v>
      </c>
      <c r="B94" s="27" t="s">
        <v>61</v>
      </c>
      <c r="C94" s="47"/>
      <c r="D94" s="159"/>
      <c r="E94" s="159"/>
      <c r="F94" s="159"/>
      <c r="G94" s="159"/>
      <c r="H94" s="159"/>
      <c r="I94" s="142"/>
      <c r="J94" s="113"/>
      <c r="K94" s="113"/>
    </row>
    <row r="95" spans="1:11" ht="25.5" x14ac:dyDescent="0.25">
      <c r="A95" s="34" t="s">
        <v>132</v>
      </c>
      <c r="B95" s="27" t="s">
        <v>135</v>
      </c>
      <c r="C95" s="47"/>
      <c r="D95" s="133"/>
      <c r="E95" s="133"/>
      <c r="F95" s="133"/>
      <c r="G95" s="133"/>
      <c r="H95" s="133"/>
      <c r="I95" s="142"/>
      <c r="J95" s="113"/>
      <c r="K95" s="113"/>
    </row>
    <row r="96" spans="1:11" ht="15.75" thickBot="1" x14ac:dyDescent="0.3">
      <c r="A96" s="31" t="s">
        <v>133</v>
      </c>
      <c r="B96" s="28" t="s">
        <v>64</v>
      </c>
      <c r="C96" s="41"/>
      <c r="D96" s="159"/>
      <c r="E96" s="159"/>
      <c r="F96" s="159"/>
      <c r="G96" s="159"/>
      <c r="H96" s="159"/>
      <c r="I96" s="142"/>
      <c r="J96" s="113"/>
      <c r="K96" s="113"/>
    </row>
    <row r="97" spans="1:11" ht="15.75" thickBot="1" x14ac:dyDescent="0.3">
      <c r="A97" s="93" t="s">
        <v>114</v>
      </c>
      <c r="B97" s="75" t="s">
        <v>115</v>
      </c>
      <c r="C97" s="73">
        <f>C65+C81-C73-C89</f>
        <v>-20359</v>
      </c>
      <c r="D97" s="135">
        <f>D65+D81-D73-D89</f>
        <v>20359</v>
      </c>
      <c r="E97" s="135">
        <f>F65+F81-F73-F89</f>
        <v>-20359</v>
      </c>
      <c r="F97" s="135">
        <f>F65+F81-F73+F89</f>
        <v>-20359</v>
      </c>
      <c r="G97" s="135">
        <f>G65+G81-G73-G89</f>
        <v>20359</v>
      </c>
      <c r="H97" s="135">
        <f>H65+H81-H73-H89</f>
        <v>0</v>
      </c>
      <c r="I97" s="151">
        <f>I65+I81-I73-I89</f>
        <v>-9916</v>
      </c>
      <c r="J97" s="73">
        <f>J65+J81-J73-J89</f>
        <v>9916</v>
      </c>
      <c r="K97" s="73">
        <f>K65+K81-K73-K89</f>
        <v>0</v>
      </c>
    </row>
    <row r="98" spans="1:11" ht="15.75" thickBot="1" x14ac:dyDescent="0.3">
      <c r="A98" s="88"/>
      <c r="B98" s="89" t="s">
        <v>144</v>
      </c>
      <c r="C98" s="63">
        <f>C3+C43+C65+C81</f>
        <v>67578</v>
      </c>
      <c r="D98" s="129">
        <f>D3+D43+D81</f>
        <v>2400</v>
      </c>
      <c r="E98" s="129">
        <f>E3+E43+E81</f>
        <v>69978</v>
      </c>
      <c r="F98" s="129">
        <f>F3+F43+F65+F81</f>
        <v>99639</v>
      </c>
      <c r="G98" s="129">
        <f>G3+G43+G81</f>
        <v>2562</v>
      </c>
      <c r="H98" s="129">
        <f>H3+H43+H81</f>
        <v>102201</v>
      </c>
      <c r="I98" s="152">
        <f>I3+I43+I81</f>
        <v>55808</v>
      </c>
      <c r="J98" s="63">
        <f>J3+J43+J81</f>
        <v>1298</v>
      </c>
      <c r="K98" s="63">
        <f>K3+K43+K81</f>
        <v>57106</v>
      </c>
    </row>
    <row r="99" spans="1:11" ht="15.75" thickBot="1" x14ac:dyDescent="0.3">
      <c r="A99" s="90"/>
      <c r="B99" s="91" t="s">
        <v>143</v>
      </c>
      <c r="C99" s="67">
        <f>C34+C58+C89</f>
        <v>47219</v>
      </c>
      <c r="D99" s="134">
        <f>D34+D58+D73+D89</f>
        <v>22759</v>
      </c>
      <c r="E99" s="134">
        <f>E34+E58+E89</f>
        <v>69978</v>
      </c>
      <c r="F99" s="134">
        <f>F34+F58+F89</f>
        <v>79280</v>
      </c>
      <c r="G99" s="134">
        <f>G34+G58+G73+G89</f>
        <v>22921</v>
      </c>
      <c r="H99" s="134">
        <f>H34+H58+H89</f>
        <v>102201</v>
      </c>
      <c r="I99" s="153">
        <f>I34+I58+I89</f>
        <v>18107</v>
      </c>
      <c r="J99" s="67">
        <f>J34+J58+J89</f>
        <v>10920</v>
      </c>
      <c r="K99" s="139">
        <f>K34+K58+K89</f>
        <v>29027</v>
      </c>
    </row>
    <row r="100" spans="1:11" ht="15.75" thickBot="1" x14ac:dyDescent="0.3">
      <c r="A100" s="94" t="s">
        <v>116</v>
      </c>
      <c r="B100" s="77" t="s">
        <v>117</v>
      </c>
      <c r="C100" s="78">
        <f>C42+C64+C97</f>
        <v>0</v>
      </c>
      <c r="D100" s="136">
        <f>D42+D64+D97</f>
        <v>0</v>
      </c>
      <c r="E100" s="136"/>
      <c r="F100" s="136">
        <f t="shared" ref="F100:K100" si="13">F42+F64+F97</f>
        <v>0</v>
      </c>
      <c r="G100" s="136">
        <f t="shared" si="13"/>
        <v>0</v>
      </c>
      <c r="H100" s="136">
        <f t="shared" si="13"/>
        <v>0</v>
      </c>
      <c r="I100" s="154">
        <f t="shared" si="13"/>
        <v>27785</v>
      </c>
      <c r="J100" s="78">
        <f t="shared" si="13"/>
        <v>294</v>
      </c>
      <c r="K100" s="78">
        <f t="shared" si="13"/>
        <v>28079</v>
      </c>
    </row>
    <row r="102" spans="1:11" x14ac:dyDescent="0.25">
      <c r="B102" s="38"/>
    </row>
  </sheetData>
  <mergeCells count="5">
    <mergeCell ref="I1:K1"/>
    <mergeCell ref="F1:H1"/>
    <mergeCell ref="C1:E1"/>
    <mergeCell ref="A1:A2"/>
    <mergeCell ref="B1:B2"/>
  </mergeCells>
  <phoneticPr fontId="0" type="noConversion"/>
  <printOptions horizontalCentered="1"/>
  <pageMargins left="0.27559055118110237" right="0.43307086614173229" top="0.78740157480314965" bottom="0.19685039370078741" header="0.19685039370078741" footer="0.31496062992125984"/>
  <pageSetup paperSize="9" scale="45" fitToHeight="0" orientation="portrait" r:id="rId1"/>
  <headerFooter>
    <oddHeader>&amp;C&amp;"Times New Roman,Félkövér"&amp;10Pilisszentlászló Község Önkormányzat 
összevont bevételei és kiadásai mérlegszerűen 
2014. év&amp;R&amp;"Times New Roman,Normál"&amp;10 1. sz. melléklet
EFt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08"/>
  <sheetViews>
    <sheetView zoomScale="96" zoomScaleNormal="96" workbookViewId="0">
      <pane xSplit="2" ySplit="2" topLeftCell="C3" activePane="bottomRight" state="frozen"/>
      <selection activeCell="P73" sqref="P73"/>
      <selection pane="topRight" activeCell="P73" sqref="P73"/>
      <selection pane="bottomLeft" activeCell="P73" sqref="P73"/>
      <selection pane="bottomRight" activeCell="E13" sqref="E13"/>
    </sheetView>
  </sheetViews>
  <sheetFormatPr defaultColWidth="9.28515625" defaultRowHeight="15" x14ac:dyDescent="0.25"/>
  <cols>
    <col min="1" max="1" width="6.7109375" style="1" customWidth="1"/>
    <col min="2" max="2" width="66.7109375" style="1" customWidth="1"/>
    <col min="3" max="3" width="15.7109375" style="1" customWidth="1"/>
    <col min="4" max="5" width="15.5703125" style="1" customWidth="1"/>
    <col min="6" max="6" width="19.7109375" style="55" customWidth="1"/>
    <col min="7" max="7" width="13" style="1" hidden="1" customWidth="1"/>
    <col min="8" max="8" width="17.5703125" style="56" customWidth="1"/>
    <col min="9" max="9" width="13.7109375" style="1" bestFit="1" customWidth="1"/>
    <col min="10" max="16384" width="9.28515625" style="1"/>
  </cols>
  <sheetData>
    <row r="1" spans="1:8" ht="19.5" customHeight="1" x14ac:dyDescent="0.25">
      <c r="A1" s="200"/>
      <c r="B1" s="198" t="s">
        <v>147</v>
      </c>
      <c r="C1" s="196" t="s">
        <v>164</v>
      </c>
      <c r="D1" s="57" t="s">
        <v>165</v>
      </c>
      <c r="E1" s="57" t="s">
        <v>167</v>
      </c>
      <c r="F1" s="202" t="s">
        <v>155</v>
      </c>
      <c r="G1" s="169"/>
      <c r="H1" s="170" t="s">
        <v>151</v>
      </c>
    </row>
    <row r="2" spans="1:8" ht="29.25" customHeight="1" thickBot="1" x14ac:dyDescent="0.3">
      <c r="A2" s="201"/>
      <c r="B2" s="199"/>
      <c r="C2" s="197"/>
      <c r="D2" s="58" t="s">
        <v>166</v>
      </c>
      <c r="E2" s="58" t="s">
        <v>168</v>
      </c>
      <c r="F2" s="203"/>
      <c r="G2" s="169"/>
      <c r="H2" s="171" t="s">
        <v>154</v>
      </c>
    </row>
    <row r="3" spans="1:8" ht="15.75" thickBot="1" x14ac:dyDescent="0.3">
      <c r="A3" s="61" t="s">
        <v>0</v>
      </c>
      <c r="B3" s="62" t="s">
        <v>69</v>
      </c>
      <c r="C3" s="63">
        <f t="shared" ref="C3:H3" si="0">C4+C5+C6+C14+C22+C32+C33</f>
        <v>67578</v>
      </c>
      <c r="D3" s="111">
        <f t="shared" si="0"/>
        <v>21661</v>
      </c>
      <c r="E3" s="111">
        <f t="shared" si="0"/>
        <v>-11904</v>
      </c>
      <c r="F3" s="129">
        <f t="shared" si="0"/>
        <v>77455</v>
      </c>
      <c r="G3" s="129" t="e">
        <f t="shared" si="0"/>
        <v>#VALUE!</v>
      </c>
      <c r="H3" s="129">
        <f t="shared" si="0"/>
        <v>33624</v>
      </c>
    </row>
    <row r="4" spans="1:8" ht="25.5" x14ac:dyDescent="0.25">
      <c r="A4" s="2" t="s">
        <v>1</v>
      </c>
      <c r="B4" s="12" t="s">
        <v>2</v>
      </c>
      <c r="C4" s="51">
        <v>27525</v>
      </c>
      <c r="D4" s="177">
        <v>1661</v>
      </c>
      <c r="E4" s="177">
        <v>266</v>
      </c>
      <c r="F4" s="174">
        <v>29572</v>
      </c>
      <c r="G4" s="112"/>
      <c r="H4" s="118">
        <v>15007</v>
      </c>
    </row>
    <row r="5" spans="1:8" ht="15.75" thickBot="1" x14ac:dyDescent="0.3">
      <c r="A5" s="3" t="s">
        <v>3</v>
      </c>
      <c r="B5" s="13" t="s">
        <v>4</v>
      </c>
      <c r="C5" s="104"/>
      <c r="D5" s="183">
        <v>20000</v>
      </c>
      <c r="E5" s="183">
        <v>-20000</v>
      </c>
      <c r="F5" s="184"/>
      <c r="G5" s="185"/>
      <c r="H5" s="186"/>
    </row>
    <row r="6" spans="1:8" s="80" customFormat="1" x14ac:dyDescent="0.25">
      <c r="A6" s="2" t="s">
        <v>5</v>
      </c>
      <c r="B6" s="23" t="s">
        <v>6</v>
      </c>
      <c r="C6" s="180">
        <f t="shared" ref="C6:H6" si="1">C7+C8+C9+C10+C11+C12+C13</f>
        <v>6200</v>
      </c>
      <c r="D6" s="181">
        <f t="shared" si="1"/>
        <v>0</v>
      </c>
      <c r="E6" s="181">
        <f t="shared" si="1"/>
        <v>3246</v>
      </c>
      <c r="F6" s="182">
        <f t="shared" si="1"/>
        <v>9446</v>
      </c>
      <c r="G6" s="181">
        <f t="shared" si="1"/>
        <v>0</v>
      </c>
      <c r="H6" s="181">
        <f t="shared" si="1"/>
        <v>6323</v>
      </c>
    </row>
    <row r="7" spans="1:8" x14ac:dyDescent="0.25">
      <c r="A7" s="5"/>
      <c r="B7" s="15" t="s">
        <v>8</v>
      </c>
      <c r="C7" s="105">
        <v>2700</v>
      </c>
      <c r="D7" s="132"/>
      <c r="E7" s="132">
        <v>3246</v>
      </c>
      <c r="F7" s="176">
        <v>5946</v>
      </c>
      <c r="G7" s="112"/>
      <c r="H7" s="118">
        <v>3858</v>
      </c>
    </row>
    <row r="8" spans="1:8" x14ac:dyDescent="0.25">
      <c r="A8" s="5"/>
      <c r="B8" s="15" t="s">
        <v>10</v>
      </c>
      <c r="C8" s="51">
        <v>3500</v>
      </c>
      <c r="D8" s="177"/>
      <c r="E8" s="177"/>
      <c r="F8" s="176">
        <v>3500</v>
      </c>
      <c r="G8" s="112"/>
      <c r="H8" s="118">
        <v>2465</v>
      </c>
    </row>
    <row r="9" spans="1:8" x14ac:dyDescent="0.25">
      <c r="A9" s="5"/>
      <c r="B9" s="15" t="s">
        <v>12</v>
      </c>
      <c r="C9" s="105"/>
      <c r="D9" s="133"/>
      <c r="E9" s="133"/>
      <c r="F9" s="175"/>
      <c r="G9" s="112"/>
      <c r="H9" s="137"/>
    </row>
    <row r="10" spans="1:8" x14ac:dyDescent="0.25">
      <c r="A10" s="5"/>
      <c r="B10" s="15" t="s">
        <v>15</v>
      </c>
      <c r="C10" s="106"/>
      <c r="D10" s="132"/>
      <c r="E10" s="132"/>
      <c r="F10" s="176"/>
      <c r="G10" s="112"/>
      <c r="H10" s="118"/>
    </row>
    <row r="11" spans="1:8" ht="25.5" x14ac:dyDescent="0.25">
      <c r="A11" s="5"/>
      <c r="B11" s="16" t="s">
        <v>17</v>
      </c>
      <c r="C11" s="106"/>
      <c r="D11" s="132"/>
      <c r="E11" s="132"/>
      <c r="F11" s="176"/>
      <c r="G11" s="112"/>
      <c r="H11" s="118"/>
    </row>
    <row r="12" spans="1:8" x14ac:dyDescent="0.25">
      <c r="A12" s="5"/>
      <c r="B12" s="16" t="s">
        <v>20</v>
      </c>
      <c r="C12" s="105"/>
      <c r="D12" s="133"/>
      <c r="E12" s="133"/>
      <c r="F12" s="175"/>
      <c r="G12" s="112"/>
      <c r="H12" s="118"/>
    </row>
    <row r="13" spans="1:8" ht="25.5" x14ac:dyDescent="0.25">
      <c r="A13" s="5"/>
      <c r="B13" s="16" t="s">
        <v>118</v>
      </c>
      <c r="C13" s="178"/>
      <c r="D13" s="158"/>
      <c r="E13" s="158"/>
      <c r="F13" s="179"/>
      <c r="G13" s="112"/>
      <c r="H13" s="118"/>
    </row>
    <row r="14" spans="1:8" s="80" customFormat="1" x14ac:dyDescent="0.25">
      <c r="A14" s="6" t="s">
        <v>13</v>
      </c>
      <c r="B14" s="17" t="s">
        <v>23</v>
      </c>
      <c r="C14" s="79">
        <f t="shared" ref="C14:H14" si="2">C15+C16+C17+C18+C19+C20+C21</f>
        <v>19556</v>
      </c>
      <c r="D14" s="79">
        <f t="shared" si="2"/>
        <v>0</v>
      </c>
      <c r="E14" s="79">
        <f t="shared" si="2"/>
        <v>0</v>
      </c>
      <c r="F14" s="132">
        <f t="shared" si="2"/>
        <v>19556</v>
      </c>
      <c r="G14" s="132">
        <f t="shared" si="2"/>
        <v>0</v>
      </c>
      <c r="H14" s="132">
        <f t="shared" si="2"/>
        <v>11034</v>
      </c>
    </row>
    <row r="15" spans="1:8" x14ac:dyDescent="0.25">
      <c r="A15" s="6"/>
      <c r="B15" s="18" t="s">
        <v>24</v>
      </c>
      <c r="C15" s="45">
        <v>19191</v>
      </c>
      <c r="D15" s="45"/>
      <c r="E15" s="45"/>
      <c r="F15" s="120">
        <v>19191</v>
      </c>
      <c r="G15" s="112"/>
      <c r="H15" s="118">
        <v>10742</v>
      </c>
    </row>
    <row r="16" spans="1:8" x14ac:dyDescent="0.25">
      <c r="A16" s="6"/>
      <c r="B16" s="18" t="s">
        <v>25</v>
      </c>
      <c r="C16" s="45"/>
      <c r="D16" s="45"/>
      <c r="E16" s="45"/>
      <c r="F16" s="120"/>
      <c r="G16" s="112"/>
      <c r="H16" s="118"/>
    </row>
    <row r="17" spans="1:8" x14ac:dyDescent="0.25">
      <c r="A17" s="6"/>
      <c r="B17" s="18" t="s">
        <v>26</v>
      </c>
      <c r="C17" s="45"/>
      <c r="D17" s="45"/>
      <c r="E17" s="45"/>
      <c r="F17" s="120"/>
      <c r="G17" s="112"/>
      <c r="H17" s="118"/>
    </row>
    <row r="18" spans="1:8" x14ac:dyDescent="0.25">
      <c r="A18" s="6"/>
      <c r="B18" s="18" t="s">
        <v>27</v>
      </c>
      <c r="C18" s="45"/>
      <c r="D18" s="45"/>
      <c r="E18" s="45"/>
      <c r="F18" s="120"/>
      <c r="G18" s="112"/>
      <c r="H18" s="118"/>
    </row>
    <row r="19" spans="1:8" x14ac:dyDescent="0.25">
      <c r="A19" s="6"/>
      <c r="B19" s="18" t="s">
        <v>28</v>
      </c>
      <c r="C19" s="45">
        <v>365</v>
      </c>
      <c r="D19" s="45"/>
      <c r="E19" s="45"/>
      <c r="F19" s="120">
        <v>365</v>
      </c>
      <c r="G19" s="112"/>
      <c r="H19" s="118">
        <v>292</v>
      </c>
    </row>
    <row r="20" spans="1:8" x14ac:dyDescent="0.25">
      <c r="A20" s="6"/>
      <c r="B20" s="18" t="s">
        <v>29</v>
      </c>
      <c r="C20" s="45"/>
      <c r="D20" s="45"/>
      <c r="E20" s="45"/>
      <c r="F20" s="120"/>
      <c r="G20" s="112"/>
      <c r="H20" s="118"/>
    </row>
    <row r="21" spans="1:8" x14ac:dyDescent="0.25">
      <c r="A21" s="6"/>
      <c r="B21" s="18" t="s">
        <v>30</v>
      </c>
      <c r="C21" s="45"/>
      <c r="D21" s="45"/>
      <c r="E21" s="45"/>
      <c r="F21" s="120"/>
      <c r="G21" s="112"/>
      <c r="H21" s="118"/>
    </row>
    <row r="22" spans="1:8" x14ac:dyDescent="0.25">
      <c r="A22" s="6" t="s">
        <v>16</v>
      </c>
      <c r="B22" s="17" t="s">
        <v>31</v>
      </c>
      <c r="C22" s="44">
        <f>C23+C24+C25+C27+C28+C29+C30+C31</f>
        <v>1450</v>
      </c>
      <c r="D22" s="44">
        <f>D23+D24+D25+D27+D28+D29+D30+D31</f>
        <v>0</v>
      </c>
      <c r="E22" s="44">
        <f>E23+E24+E25+E27+E28+E29+E30+E31</f>
        <v>0</v>
      </c>
      <c r="F22" s="132">
        <f>F23+F24+F25+F27+F28+F29+F30+F31+F26</f>
        <v>1450</v>
      </c>
      <c r="G22" s="132" t="e">
        <f>G23+G24+G25+G27+G28+G29+G30+G31+G26</f>
        <v>#VALUE!</v>
      </c>
      <c r="H22" s="132">
        <f>H23+H24+H25+H27+H28+H29+H30+H31+H26</f>
        <v>1260</v>
      </c>
    </row>
    <row r="23" spans="1:8" x14ac:dyDescent="0.25">
      <c r="A23" s="7"/>
      <c r="B23" s="18" t="s">
        <v>32</v>
      </c>
      <c r="C23" s="45"/>
      <c r="D23" s="45"/>
      <c r="E23" s="45"/>
      <c r="F23" s="120"/>
      <c r="G23" s="112"/>
      <c r="H23" s="118"/>
    </row>
    <row r="24" spans="1:8" x14ac:dyDescent="0.25">
      <c r="A24" s="7"/>
      <c r="B24" s="18" t="s">
        <v>33</v>
      </c>
      <c r="C24" s="45"/>
      <c r="D24" s="45"/>
      <c r="E24" s="45"/>
      <c r="F24" s="120"/>
      <c r="G24" s="112" t="s">
        <v>138</v>
      </c>
      <c r="H24" s="118"/>
    </row>
    <row r="25" spans="1:8" x14ac:dyDescent="0.25">
      <c r="A25" s="7"/>
      <c r="B25" s="18" t="s">
        <v>34</v>
      </c>
      <c r="C25" s="45">
        <v>1100</v>
      </c>
      <c r="D25" s="45"/>
      <c r="E25" s="45"/>
      <c r="F25" s="120">
        <v>900</v>
      </c>
      <c r="G25" s="112" t="s">
        <v>139</v>
      </c>
      <c r="H25" s="118">
        <v>757</v>
      </c>
    </row>
    <row r="26" spans="1:8" x14ac:dyDescent="0.25">
      <c r="A26" s="7"/>
      <c r="B26" s="18" t="s">
        <v>153</v>
      </c>
      <c r="C26" s="45"/>
      <c r="D26" s="45"/>
      <c r="E26" s="45"/>
      <c r="F26" s="120">
        <v>419</v>
      </c>
      <c r="G26" s="112"/>
      <c r="H26" s="118">
        <v>419</v>
      </c>
    </row>
    <row r="27" spans="1:8" x14ac:dyDescent="0.25">
      <c r="A27" s="7"/>
      <c r="B27" s="18" t="s">
        <v>35</v>
      </c>
      <c r="C27" s="45"/>
      <c r="D27" s="45"/>
      <c r="E27" s="45"/>
      <c r="F27" s="120"/>
      <c r="G27" s="112">
        <v>26</v>
      </c>
      <c r="H27" s="118"/>
    </row>
    <row r="28" spans="1:8" x14ac:dyDescent="0.25">
      <c r="A28" s="7"/>
      <c r="B28" s="18" t="s">
        <v>36</v>
      </c>
      <c r="C28" s="45">
        <v>30</v>
      </c>
      <c r="D28" s="45"/>
      <c r="E28" s="45"/>
      <c r="F28" s="120">
        <v>0</v>
      </c>
      <c r="G28" s="112">
        <v>27</v>
      </c>
      <c r="H28" s="118"/>
    </row>
    <row r="29" spans="1:8" x14ac:dyDescent="0.25">
      <c r="A29" s="7"/>
      <c r="B29" s="18" t="s">
        <v>37</v>
      </c>
      <c r="C29" s="45"/>
      <c r="D29" s="45"/>
      <c r="E29" s="45"/>
      <c r="F29" s="120"/>
      <c r="G29" s="112">
        <v>43</v>
      </c>
      <c r="H29" s="118"/>
    </row>
    <row r="30" spans="1:8" x14ac:dyDescent="0.25">
      <c r="A30" s="7"/>
      <c r="B30" s="18" t="s">
        <v>38</v>
      </c>
      <c r="C30" s="45">
        <v>100</v>
      </c>
      <c r="D30" s="45"/>
      <c r="E30" s="45"/>
      <c r="F30" s="120">
        <v>100</v>
      </c>
      <c r="G30" s="117">
        <v>65.66</v>
      </c>
      <c r="H30" s="118">
        <v>76</v>
      </c>
    </row>
    <row r="31" spans="1:8" x14ac:dyDescent="0.25">
      <c r="A31" s="7"/>
      <c r="B31" s="18" t="s">
        <v>124</v>
      </c>
      <c r="C31" s="45">
        <v>220</v>
      </c>
      <c r="D31" s="45"/>
      <c r="E31" s="45"/>
      <c r="F31" s="120">
        <v>31</v>
      </c>
      <c r="G31" s="112" t="s">
        <v>140</v>
      </c>
      <c r="H31" s="118">
        <v>8</v>
      </c>
    </row>
    <row r="32" spans="1:8" x14ac:dyDescent="0.25">
      <c r="A32" s="6" t="s">
        <v>39</v>
      </c>
      <c r="B32" s="17" t="s">
        <v>40</v>
      </c>
      <c r="C32" s="97"/>
      <c r="D32" s="97"/>
      <c r="E32" s="97"/>
      <c r="F32" s="132"/>
      <c r="G32" s="132">
        <f>SUM(F32:F32)</f>
        <v>0</v>
      </c>
      <c r="H32" s="132">
        <f>SUM(F32:G32)</f>
        <v>0</v>
      </c>
    </row>
    <row r="33" spans="1:9" ht="26.25" thickBot="1" x14ac:dyDescent="0.3">
      <c r="A33" s="8" t="s">
        <v>18</v>
      </c>
      <c r="B33" s="20" t="s">
        <v>41</v>
      </c>
      <c r="C33" s="45">
        <v>12847</v>
      </c>
      <c r="D33" s="45"/>
      <c r="E33" s="45">
        <v>4584</v>
      </c>
      <c r="F33" s="133">
        <v>17431</v>
      </c>
      <c r="G33" s="133">
        <f>SUM(F33:F33)</f>
        <v>17431</v>
      </c>
      <c r="H33" s="133"/>
    </row>
    <row r="34" spans="1:9" ht="15.75" thickBot="1" x14ac:dyDescent="0.3">
      <c r="A34" s="65" t="s">
        <v>42</v>
      </c>
      <c r="B34" s="66" t="s">
        <v>125</v>
      </c>
      <c r="C34" s="67">
        <f t="shared" ref="C34:H34" si="3">C35+C36+C37+C38+C39+C40+C41</f>
        <v>47219</v>
      </c>
      <c r="D34" s="67">
        <f t="shared" si="3"/>
        <v>1661</v>
      </c>
      <c r="E34" s="67">
        <f t="shared" si="3"/>
        <v>8135</v>
      </c>
      <c r="F34" s="134">
        <f t="shared" si="3"/>
        <v>58389</v>
      </c>
      <c r="G34" s="134" t="e">
        <f t="shared" si="3"/>
        <v>#VALUE!</v>
      </c>
      <c r="H34" s="134">
        <f t="shared" si="3"/>
        <v>17216</v>
      </c>
    </row>
    <row r="35" spans="1:9" x14ac:dyDescent="0.25">
      <c r="A35" s="4" t="s">
        <v>21</v>
      </c>
      <c r="B35" s="21" t="s">
        <v>7</v>
      </c>
      <c r="C35" s="45">
        <v>4720</v>
      </c>
      <c r="D35" s="45"/>
      <c r="E35" s="45">
        <v>2860</v>
      </c>
      <c r="F35" s="120">
        <v>7580</v>
      </c>
      <c r="G35" s="112" t="s">
        <v>141</v>
      </c>
      <c r="H35" s="118">
        <v>5026</v>
      </c>
    </row>
    <row r="36" spans="1:9" ht="15.75" thickBot="1" x14ac:dyDescent="0.3">
      <c r="A36" s="5">
        <v>9</v>
      </c>
      <c r="B36" s="22" t="s">
        <v>9</v>
      </c>
      <c r="C36" s="45">
        <v>1300</v>
      </c>
      <c r="D36" s="45"/>
      <c r="E36" s="45">
        <v>386</v>
      </c>
      <c r="F36" s="120">
        <v>1686</v>
      </c>
      <c r="G36" s="112">
        <v>46</v>
      </c>
      <c r="H36" s="118">
        <v>1005</v>
      </c>
    </row>
    <row r="37" spans="1:9" ht="15.75" thickBot="1" x14ac:dyDescent="0.3">
      <c r="A37" s="4" t="s">
        <v>70</v>
      </c>
      <c r="B37" s="22" t="s">
        <v>11</v>
      </c>
      <c r="C37" s="45">
        <v>34514</v>
      </c>
      <c r="D37" s="45"/>
      <c r="E37" s="45">
        <v>5511</v>
      </c>
      <c r="F37" s="120">
        <v>40025</v>
      </c>
      <c r="G37" s="112"/>
      <c r="H37" s="118">
        <v>9973</v>
      </c>
      <c r="I37" s="10"/>
    </row>
    <row r="38" spans="1:9" x14ac:dyDescent="0.25">
      <c r="A38" s="4" t="s">
        <v>71</v>
      </c>
      <c r="B38" s="22" t="s">
        <v>14</v>
      </c>
      <c r="C38" s="45">
        <v>0</v>
      </c>
      <c r="D38" s="45"/>
      <c r="E38" s="45">
        <v>1135</v>
      </c>
      <c r="F38" s="120">
        <v>1135</v>
      </c>
      <c r="G38" s="112"/>
      <c r="H38" s="118">
        <v>418</v>
      </c>
    </row>
    <row r="39" spans="1:9" ht="15.75" thickBot="1" x14ac:dyDescent="0.3">
      <c r="A39" s="5" t="s">
        <v>74</v>
      </c>
      <c r="B39" s="22" t="s">
        <v>134</v>
      </c>
      <c r="C39" s="45">
        <v>3685</v>
      </c>
      <c r="D39" s="45"/>
      <c r="E39" s="45"/>
      <c r="F39" s="120">
        <v>4171</v>
      </c>
      <c r="G39" s="112"/>
      <c r="H39" s="118">
        <v>794</v>
      </c>
    </row>
    <row r="40" spans="1:9" ht="15.75" thickBot="1" x14ac:dyDescent="0.3">
      <c r="A40" s="4" t="s">
        <v>75</v>
      </c>
      <c r="B40" s="22" t="s">
        <v>19</v>
      </c>
      <c r="C40" s="45">
        <v>3000</v>
      </c>
      <c r="D40" s="45">
        <v>1661</v>
      </c>
      <c r="E40" s="45">
        <v>-1757</v>
      </c>
      <c r="F40" s="120">
        <v>3792</v>
      </c>
      <c r="G40" s="112"/>
      <c r="H40" s="118"/>
    </row>
    <row r="41" spans="1:9" x14ac:dyDescent="0.25">
      <c r="A41" s="4" t="s">
        <v>76</v>
      </c>
      <c r="B41" s="22" t="s">
        <v>22</v>
      </c>
      <c r="C41" s="59"/>
      <c r="D41" s="59"/>
      <c r="E41" s="59"/>
      <c r="F41" s="120"/>
      <c r="G41" s="112"/>
      <c r="H41" s="118"/>
    </row>
    <row r="42" spans="1:9" ht="15.75" thickBot="1" x14ac:dyDescent="0.3">
      <c r="A42" s="69" t="s">
        <v>72</v>
      </c>
      <c r="B42" s="70" t="s">
        <v>73</v>
      </c>
      <c r="C42" s="98">
        <f t="shared" ref="C42:H42" si="4">C3-C34</f>
        <v>20359</v>
      </c>
      <c r="D42" s="98">
        <f t="shared" si="4"/>
        <v>20000</v>
      </c>
      <c r="E42" s="98">
        <f t="shared" si="4"/>
        <v>-20039</v>
      </c>
      <c r="F42" s="135">
        <f t="shared" si="4"/>
        <v>19066</v>
      </c>
      <c r="G42" s="135" t="e">
        <f t="shared" si="4"/>
        <v>#VALUE!</v>
      </c>
      <c r="H42" s="135">
        <f t="shared" si="4"/>
        <v>16408</v>
      </c>
    </row>
    <row r="43" spans="1:9" ht="15.75" thickBot="1" x14ac:dyDescent="0.3">
      <c r="A43" s="64" t="s">
        <v>51</v>
      </c>
      <c r="B43" s="62" t="s">
        <v>126</v>
      </c>
      <c r="C43" s="63">
        <f t="shared" ref="C43:H43" si="5">C44+C53+C56+C57</f>
        <v>0</v>
      </c>
      <c r="D43" s="63">
        <f t="shared" si="5"/>
        <v>0</v>
      </c>
      <c r="E43" s="63">
        <f t="shared" si="5"/>
        <v>20784</v>
      </c>
      <c r="F43" s="129">
        <f t="shared" si="5"/>
        <v>22184</v>
      </c>
      <c r="G43" s="129">
        <f t="shared" si="5"/>
        <v>0</v>
      </c>
      <c r="H43" s="129">
        <f t="shared" si="5"/>
        <v>22184</v>
      </c>
    </row>
    <row r="44" spans="1:9" s="80" customFormat="1" x14ac:dyDescent="0.25">
      <c r="A44" s="9" t="s">
        <v>77</v>
      </c>
      <c r="B44" s="23" t="s">
        <v>43</v>
      </c>
      <c r="C44" s="44">
        <f>C46+C47+C48+C49+C50+C51+C52</f>
        <v>0</v>
      </c>
      <c r="D44" s="44">
        <f>D46+D47+D48+D49+D50+D51+D52</f>
        <v>0</v>
      </c>
      <c r="E44" s="44">
        <f>E45+E46</f>
        <v>20228</v>
      </c>
      <c r="F44" s="121">
        <f>F45+F46+F47+F48+F49+F50+F51+F52</f>
        <v>20228</v>
      </c>
      <c r="G44" s="114">
        <f>G45+G46+G47+G48+G49+G50+G51+G52</f>
        <v>0</v>
      </c>
      <c r="H44" s="121">
        <f>H45+H46+H47+H48+H49+H50+H51+H52</f>
        <v>20228</v>
      </c>
    </row>
    <row r="45" spans="1:9" s="80" customFormat="1" x14ac:dyDescent="0.25">
      <c r="A45" s="9"/>
      <c r="B45" s="102" t="s">
        <v>149</v>
      </c>
      <c r="C45" s="44"/>
      <c r="D45" s="44"/>
      <c r="E45" s="44">
        <v>20000</v>
      </c>
      <c r="F45" s="121">
        <v>20000</v>
      </c>
      <c r="G45" s="115"/>
      <c r="H45" s="138">
        <v>20000</v>
      </c>
    </row>
    <row r="46" spans="1:9" x14ac:dyDescent="0.25">
      <c r="A46" s="6"/>
      <c r="B46" s="15" t="s">
        <v>8</v>
      </c>
      <c r="C46" s="45"/>
      <c r="D46" s="45"/>
      <c r="E46" s="45">
        <v>228</v>
      </c>
      <c r="F46" s="120">
        <v>228</v>
      </c>
      <c r="G46" s="112"/>
      <c r="H46" s="118">
        <v>228</v>
      </c>
    </row>
    <row r="47" spans="1:9" x14ac:dyDescent="0.25">
      <c r="A47" s="6"/>
      <c r="B47" s="15" t="s">
        <v>10</v>
      </c>
      <c r="C47" s="45"/>
      <c r="D47" s="45"/>
      <c r="E47" s="45"/>
      <c r="F47" s="120"/>
      <c r="G47" s="112"/>
      <c r="H47" s="118"/>
    </row>
    <row r="48" spans="1:9" x14ac:dyDescent="0.25">
      <c r="A48" s="6"/>
      <c r="B48" s="15" t="s">
        <v>12</v>
      </c>
      <c r="C48" s="45"/>
      <c r="D48" s="45"/>
      <c r="E48" s="45"/>
      <c r="F48" s="120"/>
      <c r="G48" s="112"/>
      <c r="H48" s="118"/>
    </row>
    <row r="49" spans="1:8" x14ac:dyDescent="0.25">
      <c r="A49" s="6"/>
      <c r="B49" s="15" t="s">
        <v>15</v>
      </c>
      <c r="C49" s="45"/>
      <c r="D49" s="45"/>
      <c r="E49" s="45"/>
      <c r="F49" s="120"/>
      <c r="G49" s="112"/>
      <c r="H49" s="118"/>
    </row>
    <row r="50" spans="1:8" ht="25.5" x14ac:dyDescent="0.25">
      <c r="A50" s="6"/>
      <c r="B50" s="16" t="s">
        <v>119</v>
      </c>
      <c r="C50" s="45"/>
      <c r="D50" s="45"/>
      <c r="E50" s="45"/>
      <c r="F50" s="120"/>
      <c r="G50" s="112"/>
      <c r="H50" s="118"/>
    </row>
    <row r="51" spans="1:8" x14ac:dyDescent="0.25">
      <c r="A51" s="6"/>
      <c r="B51" s="16" t="s">
        <v>20</v>
      </c>
      <c r="C51" s="45"/>
      <c r="D51" s="45"/>
      <c r="E51" s="45"/>
      <c r="F51" s="120"/>
      <c r="G51" s="112"/>
      <c r="H51" s="118"/>
    </row>
    <row r="52" spans="1:8" ht="25.5" x14ac:dyDescent="0.25">
      <c r="A52" s="6"/>
      <c r="B52" s="16" t="s">
        <v>120</v>
      </c>
      <c r="C52" s="45"/>
      <c r="D52" s="45"/>
      <c r="E52" s="45"/>
      <c r="F52" s="120"/>
      <c r="G52" s="112"/>
      <c r="H52" s="118"/>
    </row>
    <row r="53" spans="1:8" s="80" customFormat="1" x14ac:dyDescent="0.25">
      <c r="A53" s="6" t="s">
        <v>82</v>
      </c>
      <c r="B53" s="24" t="s">
        <v>47</v>
      </c>
      <c r="C53" s="44">
        <f>C54+C55</f>
        <v>0</v>
      </c>
      <c r="D53" s="44">
        <f>D54+D55</f>
        <v>0</v>
      </c>
      <c r="E53" s="44">
        <v>556</v>
      </c>
      <c r="F53" s="121">
        <f>F54+F55+F56+F57</f>
        <v>1956</v>
      </c>
      <c r="G53" s="114">
        <f>G54+G55+G56+G57</f>
        <v>0</v>
      </c>
      <c r="H53" s="121">
        <f>H54+H55+H56+H57</f>
        <v>1956</v>
      </c>
    </row>
    <row r="54" spans="1:8" x14ac:dyDescent="0.25">
      <c r="A54" s="6"/>
      <c r="B54" s="16" t="s">
        <v>48</v>
      </c>
      <c r="C54" s="45"/>
      <c r="D54" s="45"/>
      <c r="E54" s="45">
        <v>556</v>
      </c>
      <c r="F54" s="120">
        <v>1956</v>
      </c>
      <c r="G54" s="112"/>
      <c r="H54" s="118">
        <v>1956</v>
      </c>
    </row>
    <row r="55" spans="1:8" x14ac:dyDescent="0.25">
      <c r="A55" s="6"/>
      <c r="B55" s="16" t="s">
        <v>49</v>
      </c>
      <c r="C55" s="45"/>
      <c r="D55" s="45"/>
      <c r="E55" s="45"/>
      <c r="F55" s="120"/>
      <c r="G55" s="112"/>
      <c r="H55" s="118"/>
    </row>
    <row r="56" spans="1:8" s="80" customFormat="1" x14ac:dyDescent="0.25">
      <c r="A56" s="6" t="s">
        <v>78</v>
      </c>
      <c r="B56" s="17" t="s">
        <v>50</v>
      </c>
      <c r="C56" s="44"/>
      <c r="D56" s="44"/>
      <c r="E56" s="44"/>
      <c r="F56" s="121"/>
      <c r="G56" s="115"/>
      <c r="H56" s="122"/>
    </row>
    <row r="57" spans="1:8" s="80" customFormat="1" ht="26.25" thickBot="1" x14ac:dyDescent="0.3">
      <c r="A57" s="8" t="s">
        <v>83</v>
      </c>
      <c r="B57" s="20" t="s">
        <v>41</v>
      </c>
      <c r="C57" s="99"/>
      <c r="D57" s="82"/>
      <c r="E57" s="82"/>
      <c r="F57" s="121"/>
      <c r="G57" s="115"/>
      <c r="H57" s="122"/>
    </row>
    <row r="58" spans="1:8" ht="15.75" thickBot="1" x14ac:dyDescent="0.3">
      <c r="A58" s="68" t="s">
        <v>65</v>
      </c>
      <c r="B58" s="66" t="s">
        <v>127</v>
      </c>
      <c r="C58" s="67">
        <f t="shared" ref="C58:H58" si="6">C59+C60+C61+C62+C63</f>
        <v>0</v>
      </c>
      <c r="D58" s="67">
        <f t="shared" si="6"/>
        <v>20000</v>
      </c>
      <c r="E58" s="67">
        <f t="shared" si="6"/>
        <v>745</v>
      </c>
      <c r="F58" s="134">
        <f t="shared" si="6"/>
        <v>20891</v>
      </c>
      <c r="G58" s="134">
        <f t="shared" si="6"/>
        <v>0</v>
      </c>
      <c r="H58" s="134">
        <f t="shared" si="6"/>
        <v>891</v>
      </c>
    </row>
    <row r="59" spans="1:8" x14ac:dyDescent="0.25">
      <c r="A59" s="9" t="s">
        <v>79</v>
      </c>
      <c r="B59" s="25" t="s">
        <v>44</v>
      </c>
      <c r="C59" s="45"/>
      <c r="D59" s="45"/>
      <c r="E59" s="45">
        <v>745</v>
      </c>
      <c r="F59" s="120">
        <v>891</v>
      </c>
      <c r="G59" s="112"/>
      <c r="H59" s="118">
        <v>891</v>
      </c>
    </row>
    <row r="60" spans="1:8" x14ac:dyDescent="0.25">
      <c r="A60" s="6" t="s">
        <v>84</v>
      </c>
      <c r="B60" s="18" t="s">
        <v>45</v>
      </c>
      <c r="C60" s="45">
        <v>0</v>
      </c>
      <c r="D60" s="45">
        <v>20000</v>
      </c>
      <c r="E60" s="45"/>
      <c r="F60" s="120">
        <v>20000</v>
      </c>
      <c r="G60" s="112"/>
      <c r="H60" s="118"/>
    </row>
    <row r="61" spans="1:8" x14ac:dyDescent="0.25">
      <c r="A61" s="9" t="s">
        <v>80</v>
      </c>
      <c r="B61" s="18" t="s">
        <v>46</v>
      </c>
      <c r="C61" s="45"/>
      <c r="D61" s="45"/>
      <c r="E61" s="45"/>
      <c r="F61" s="120"/>
      <c r="G61" s="112"/>
      <c r="H61" s="118"/>
    </row>
    <row r="62" spans="1:8" x14ac:dyDescent="0.25">
      <c r="A62" s="6" t="s">
        <v>88</v>
      </c>
      <c r="B62" s="16" t="s">
        <v>19</v>
      </c>
      <c r="C62" s="45">
        <v>0</v>
      </c>
      <c r="D62" s="45"/>
      <c r="E62" s="45">
        <v>0</v>
      </c>
      <c r="F62" s="120"/>
      <c r="G62" s="112"/>
      <c r="H62" s="118"/>
    </row>
    <row r="63" spans="1:8" ht="15.75" thickBot="1" x14ac:dyDescent="0.3">
      <c r="A63" s="9" t="s">
        <v>81</v>
      </c>
      <c r="B63" s="16" t="s">
        <v>22</v>
      </c>
      <c r="C63" s="45"/>
      <c r="D63" s="45"/>
      <c r="E63" s="45"/>
      <c r="F63" s="120"/>
      <c r="G63" s="112"/>
      <c r="H63" s="118"/>
    </row>
    <row r="64" spans="1:8" ht="15.75" thickBot="1" x14ac:dyDescent="0.3">
      <c r="A64" s="69" t="s">
        <v>86</v>
      </c>
      <c r="B64" s="72" t="s">
        <v>87</v>
      </c>
      <c r="C64" s="73">
        <f t="shared" ref="C64:H64" si="7">C43-C58</f>
        <v>0</v>
      </c>
      <c r="D64" s="73">
        <f t="shared" si="7"/>
        <v>-20000</v>
      </c>
      <c r="E64" s="73">
        <f t="shared" si="7"/>
        <v>20039</v>
      </c>
      <c r="F64" s="135">
        <f t="shared" si="7"/>
        <v>1293</v>
      </c>
      <c r="G64" s="135">
        <f t="shared" si="7"/>
        <v>0</v>
      </c>
      <c r="H64" s="135">
        <f t="shared" si="7"/>
        <v>21293</v>
      </c>
    </row>
    <row r="65" spans="1:8" ht="15.75" thickBot="1" x14ac:dyDescent="0.3">
      <c r="A65" s="64" t="s">
        <v>85</v>
      </c>
      <c r="B65" s="62" t="s">
        <v>128</v>
      </c>
      <c r="C65" s="63">
        <f>C66+C67+C68+C69+C70+C71+C72</f>
        <v>0</v>
      </c>
      <c r="D65" s="63">
        <f>D66+D67+D68+D69+D70+D71+D72</f>
        <v>0</v>
      </c>
      <c r="E65" s="63">
        <f>E66+E67+E68+E69+E70+E71+E72</f>
        <v>0</v>
      </c>
      <c r="F65" s="129">
        <f>F66+F68+F67+F69+F70+F71+F72</f>
        <v>0</v>
      </c>
      <c r="G65" s="129">
        <f>G66+G68+G67+G69+G70+G71+G72</f>
        <v>0</v>
      </c>
      <c r="H65" s="129">
        <f>H66+H68+H67+H69+H70+H71+H72</f>
        <v>0</v>
      </c>
    </row>
    <row r="66" spans="1:8" ht="25.5" x14ac:dyDescent="0.25">
      <c r="A66" s="2" t="s">
        <v>89</v>
      </c>
      <c r="B66" s="26" t="s">
        <v>53</v>
      </c>
      <c r="C66" s="48"/>
      <c r="D66" s="48"/>
      <c r="E66" s="48"/>
      <c r="F66" s="120"/>
      <c r="G66" s="112"/>
      <c r="H66" s="118"/>
    </row>
    <row r="67" spans="1:8" x14ac:dyDescent="0.25">
      <c r="A67" s="5" t="s">
        <v>91</v>
      </c>
      <c r="B67" s="16" t="s">
        <v>54</v>
      </c>
      <c r="C67" s="47"/>
      <c r="D67" s="47"/>
      <c r="E67" s="47"/>
      <c r="F67" s="120"/>
      <c r="G67" s="112"/>
      <c r="H67" s="118"/>
    </row>
    <row r="68" spans="1:8" x14ac:dyDescent="0.25">
      <c r="A68" s="2" t="s">
        <v>92</v>
      </c>
      <c r="B68" s="16" t="s">
        <v>56</v>
      </c>
      <c r="C68" s="47"/>
      <c r="D68" s="47"/>
      <c r="E68" s="47"/>
      <c r="F68" s="120"/>
      <c r="G68" s="112"/>
      <c r="H68" s="118"/>
    </row>
    <row r="69" spans="1:8" x14ac:dyDescent="0.25">
      <c r="A69" s="5" t="s">
        <v>93</v>
      </c>
      <c r="B69" s="16" t="s">
        <v>58</v>
      </c>
      <c r="C69" s="47"/>
      <c r="D69" s="47"/>
      <c r="E69" s="47"/>
      <c r="F69" s="120"/>
      <c r="G69" s="112"/>
      <c r="H69" s="118"/>
    </row>
    <row r="70" spans="1:8" x14ac:dyDescent="0.25">
      <c r="A70" s="2" t="s">
        <v>94</v>
      </c>
      <c r="B70" s="27" t="s">
        <v>60</v>
      </c>
      <c r="C70" s="47"/>
      <c r="D70" s="47"/>
      <c r="E70" s="47"/>
      <c r="F70" s="120"/>
      <c r="G70" s="112"/>
      <c r="H70" s="118"/>
    </row>
    <row r="71" spans="1:8" x14ac:dyDescent="0.25">
      <c r="A71" s="5" t="s">
        <v>95</v>
      </c>
      <c r="B71" s="27" t="s">
        <v>62</v>
      </c>
      <c r="C71" s="47"/>
      <c r="D71" s="47"/>
      <c r="E71" s="47"/>
      <c r="F71" s="120"/>
      <c r="G71" s="112"/>
      <c r="H71" s="118"/>
    </row>
    <row r="72" spans="1:8" ht="26.25" thickBot="1" x14ac:dyDescent="0.3">
      <c r="A72" s="2" t="s">
        <v>96</v>
      </c>
      <c r="B72" s="28" t="s">
        <v>63</v>
      </c>
      <c r="C72" s="45"/>
      <c r="D72" s="45"/>
      <c r="E72" s="45"/>
      <c r="F72" s="120"/>
      <c r="G72" s="112"/>
      <c r="H72" s="118"/>
    </row>
    <row r="73" spans="1:8" ht="15.75" thickBot="1" x14ac:dyDescent="0.3">
      <c r="A73" s="68" t="s">
        <v>90</v>
      </c>
      <c r="B73" s="66" t="s">
        <v>52</v>
      </c>
      <c r="C73" s="67">
        <f t="shared" ref="C73:H73" si="8">C74+C75+C76+C77+C78+C79+C80</f>
        <v>20359</v>
      </c>
      <c r="D73" s="67">
        <f t="shared" si="8"/>
        <v>0</v>
      </c>
      <c r="E73" s="67">
        <f t="shared" si="8"/>
        <v>0</v>
      </c>
      <c r="F73" s="134">
        <f t="shared" si="8"/>
        <v>20359</v>
      </c>
      <c r="G73" s="134">
        <f t="shared" si="8"/>
        <v>0</v>
      </c>
      <c r="H73" s="134">
        <f t="shared" si="8"/>
        <v>9916</v>
      </c>
    </row>
    <row r="74" spans="1:8" ht="25.5" x14ac:dyDescent="0.25">
      <c r="A74" s="2" t="s">
        <v>97</v>
      </c>
      <c r="B74" s="26" t="s">
        <v>121</v>
      </c>
      <c r="C74" s="48"/>
      <c r="D74" s="48"/>
      <c r="E74" s="48"/>
      <c r="F74" s="120"/>
      <c r="G74" s="112"/>
      <c r="H74" s="118"/>
    </row>
    <row r="75" spans="1:8" x14ac:dyDescent="0.25">
      <c r="A75" s="5" t="s">
        <v>100</v>
      </c>
      <c r="B75" s="16" t="s">
        <v>55</v>
      </c>
      <c r="C75" s="47"/>
      <c r="D75" s="47"/>
      <c r="E75" s="47"/>
      <c r="F75" s="120"/>
      <c r="G75" s="112"/>
      <c r="H75" s="118"/>
    </row>
    <row r="76" spans="1:8" x14ac:dyDescent="0.25">
      <c r="A76" s="2" t="s">
        <v>101</v>
      </c>
      <c r="B76" s="16" t="s">
        <v>57</v>
      </c>
      <c r="C76" s="47"/>
      <c r="D76" s="47"/>
      <c r="E76" s="47"/>
      <c r="F76" s="120"/>
      <c r="G76" s="112"/>
      <c r="H76" s="118"/>
    </row>
    <row r="77" spans="1:8" x14ac:dyDescent="0.25">
      <c r="A77" s="5" t="s">
        <v>102</v>
      </c>
      <c r="B77" s="16" t="s">
        <v>59</v>
      </c>
      <c r="C77" s="47"/>
      <c r="D77" s="47"/>
      <c r="E77" s="47"/>
      <c r="F77" s="120"/>
      <c r="G77" s="112"/>
      <c r="H77" s="118"/>
    </row>
    <row r="78" spans="1:8" x14ac:dyDescent="0.25">
      <c r="A78" s="2" t="s">
        <v>103</v>
      </c>
      <c r="B78" s="27" t="s">
        <v>61</v>
      </c>
      <c r="C78" s="47"/>
      <c r="D78" s="47"/>
      <c r="E78" s="47"/>
      <c r="F78" s="120"/>
      <c r="G78" s="112"/>
      <c r="H78" s="118"/>
    </row>
    <row r="79" spans="1:8" ht="25.5" x14ac:dyDescent="0.25">
      <c r="A79" s="5" t="s">
        <v>104</v>
      </c>
      <c r="B79" s="27" t="s">
        <v>122</v>
      </c>
      <c r="C79" s="47"/>
      <c r="D79" s="47"/>
      <c r="E79" s="47"/>
      <c r="F79" s="120"/>
      <c r="G79" s="112"/>
      <c r="H79" s="118"/>
    </row>
    <row r="80" spans="1:8" ht="15.75" thickBot="1" x14ac:dyDescent="0.3">
      <c r="A80" s="2" t="s">
        <v>105</v>
      </c>
      <c r="B80" s="28" t="s">
        <v>64</v>
      </c>
      <c r="C80" s="42">
        <v>20359</v>
      </c>
      <c r="D80" s="42"/>
      <c r="E80" s="42"/>
      <c r="F80" s="120">
        <v>20359</v>
      </c>
      <c r="G80" s="112"/>
      <c r="H80" s="118">
        <v>9916</v>
      </c>
    </row>
    <row r="81" spans="1:9" ht="15.75" thickBot="1" x14ac:dyDescent="0.3">
      <c r="A81" s="64" t="s">
        <v>98</v>
      </c>
      <c r="B81" s="62" t="s">
        <v>66</v>
      </c>
      <c r="C81" s="63">
        <f t="shared" ref="C81:H81" si="9">C82+C83+C84+C85+C86+C87+C88</f>
        <v>0</v>
      </c>
      <c r="D81" s="63">
        <f t="shared" si="9"/>
        <v>0</v>
      </c>
      <c r="E81" s="63">
        <f t="shared" si="9"/>
        <v>0</v>
      </c>
      <c r="F81" s="129">
        <f t="shared" si="9"/>
        <v>0</v>
      </c>
      <c r="G81" s="129">
        <f t="shared" si="9"/>
        <v>0</v>
      </c>
      <c r="H81" s="129">
        <f t="shared" si="9"/>
        <v>0</v>
      </c>
    </row>
    <row r="82" spans="1:9" ht="25.5" x14ac:dyDescent="0.25">
      <c r="A82" s="2" t="s">
        <v>106</v>
      </c>
      <c r="B82" s="26" t="s">
        <v>68</v>
      </c>
      <c r="C82" s="48"/>
      <c r="D82" s="48"/>
      <c r="E82" s="48"/>
      <c r="F82" s="120"/>
      <c r="G82" s="112"/>
      <c r="H82" s="118"/>
    </row>
    <row r="83" spans="1:9" x14ac:dyDescent="0.25">
      <c r="A83" s="5" t="s">
        <v>107</v>
      </c>
      <c r="B83" s="16" t="s">
        <v>54</v>
      </c>
      <c r="C83" s="47"/>
      <c r="D83" s="47"/>
      <c r="E83" s="47"/>
      <c r="F83" s="120"/>
      <c r="G83" s="112"/>
      <c r="H83" s="118"/>
    </row>
    <row r="84" spans="1:9" x14ac:dyDescent="0.25">
      <c r="A84" s="2" t="s">
        <v>108</v>
      </c>
      <c r="B84" s="16" t="s">
        <v>56</v>
      </c>
      <c r="C84" s="47"/>
      <c r="D84" s="47"/>
      <c r="E84" s="47"/>
      <c r="F84" s="120"/>
      <c r="G84" s="112"/>
      <c r="H84" s="118"/>
    </row>
    <row r="85" spans="1:9" x14ac:dyDescent="0.25">
      <c r="A85" s="5" t="s">
        <v>109</v>
      </c>
      <c r="B85" s="16" t="s">
        <v>58</v>
      </c>
      <c r="C85" s="47"/>
      <c r="D85" s="47"/>
      <c r="E85" s="47"/>
      <c r="F85" s="120"/>
      <c r="G85" s="112"/>
      <c r="H85" s="118"/>
    </row>
    <row r="86" spans="1:9" x14ac:dyDescent="0.25">
      <c r="A86" s="2" t="s">
        <v>110</v>
      </c>
      <c r="B86" s="27" t="s">
        <v>60</v>
      </c>
      <c r="C86" s="47"/>
      <c r="D86" s="47"/>
      <c r="E86" s="47"/>
      <c r="F86" s="120"/>
      <c r="G86" s="112"/>
      <c r="H86" s="118"/>
    </row>
    <row r="87" spans="1:9" x14ac:dyDescent="0.25">
      <c r="A87" s="5" t="s">
        <v>111</v>
      </c>
      <c r="B87" s="27" t="s">
        <v>62</v>
      </c>
      <c r="C87" s="45"/>
      <c r="D87" s="45"/>
      <c r="E87" s="45"/>
      <c r="F87" s="120"/>
      <c r="G87" s="112"/>
      <c r="H87" s="118"/>
    </row>
    <row r="88" spans="1:9" ht="26.25" thickBot="1" x14ac:dyDescent="0.3">
      <c r="A88" s="2" t="s">
        <v>112</v>
      </c>
      <c r="B88" s="28" t="s">
        <v>63</v>
      </c>
      <c r="C88" s="41"/>
      <c r="D88" s="41"/>
      <c r="E88" s="41"/>
      <c r="F88" s="120"/>
      <c r="G88" s="112"/>
      <c r="H88" s="118"/>
    </row>
    <row r="89" spans="1:9" ht="15.75" thickBot="1" x14ac:dyDescent="0.3">
      <c r="A89" s="68" t="s">
        <v>99</v>
      </c>
      <c r="B89" s="66" t="s">
        <v>67</v>
      </c>
      <c r="C89" s="67">
        <f t="shared" ref="C89:H89" si="10">C90+C91+C92+C93+C94+C95+C96</f>
        <v>0</v>
      </c>
      <c r="D89" s="67">
        <f t="shared" si="10"/>
        <v>0</v>
      </c>
      <c r="E89" s="67">
        <f t="shared" si="10"/>
        <v>0</v>
      </c>
      <c r="F89" s="134">
        <f t="shared" si="10"/>
        <v>0</v>
      </c>
      <c r="G89" s="134">
        <f t="shared" si="10"/>
        <v>0</v>
      </c>
      <c r="H89" s="134">
        <f t="shared" si="10"/>
        <v>0</v>
      </c>
    </row>
    <row r="90" spans="1:9" ht="25.5" x14ac:dyDescent="0.25">
      <c r="A90" s="2" t="s">
        <v>113</v>
      </c>
      <c r="B90" s="26" t="s">
        <v>123</v>
      </c>
      <c r="C90" s="40"/>
      <c r="D90" s="40"/>
      <c r="E90" s="40"/>
      <c r="F90" s="120"/>
      <c r="G90" s="112"/>
      <c r="H90" s="118"/>
    </row>
    <row r="91" spans="1:9" x14ac:dyDescent="0.25">
      <c r="A91" s="5">
        <v>49</v>
      </c>
      <c r="B91" s="16" t="s">
        <v>55</v>
      </c>
      <c r="C91" s="45"/>
      <c r="D91" s="45"/>
      <c r="E91" s="45"/>
      <c r="F91" s="120"/>
      <c r="G91" s="112"/>
      <c r="H91" s="118"/>
      <c r="I91" s="11"/>
    </row>
    <row r="92" spans="1:9" x14ac:dyDescent="0.25">
      <c r="A92" s="2" t="s">
        <v>129</v>
      </c>
      <c r="B92" s="16" t="s">
        <v>57</v>
      </c>
      <c r="C92" s="45"/>
      <c r="D92" s="45"/>
      <c r="E92" s="45"/>
      <c r="F92" s="120"/>
      <c r="G92" s="112"/>
      <c r="H92" s="118"/>
    </row>
    <row r="93" spans="1:9" x14ac:dyDescent="0.25">
      <c r="A93" s="5" t="s">
        <v>130</v>
      </c>
      <c r="B93" s="16" t="s">
        <v>59</v>
      </c>
      <c r="C93" s="47"/>
      <c r="D93" s="47"/>
      <c r="E93" s="47"/>
      <c r="F93" s="120"/>
      <c r="G93" s="112"/>
      <c r="H93" s="118"/>
    </row>
    <row r="94" spans="1:9" x14ac:dyDescent="0.25">
      <c r="A94" s="2" t="s">
        <v>131</v>
      </c>
      <c r="B94" s="27" t="s">
        <v>61</v>
      </c>
      <c r="C94" s="47"/>
      <c r="D94" s="47"/>
      <c r="E94" s="47"/>
      <c r="F94" s="120"/>
      <c r="G94" s="112"/>
      <c r="H94" s="118"/>
    </row>
    <row r="95" spans="1:9" ht="25.5" x14ac:dyDescent="0.25">
      <c r="A95" s="5" t="s">
        <v>132</v>
      </c>
      <c r="B95" s="27" t="s">
        <v>135</v>
      </c>
      <c r="C95" s="47"/>
      <c r="D95" s="47"/>
      <c r="E95" s="47"/>
      <c r="F95" s="120"/>
      <c r="G95" s="112"/>
      <c r="H95" s="118"/>
    </row>
    <row r="96" spans="1:9" ht="15.75" thickBot="1" x14ac:dyDescent="0.3">
      <c r="A96" s="2" t="s">
        <v>133</v>
      </c>
      <c r="B96" s="28" t="s">
        <v>64</v>
      </c>
      <c r="C96" s="41"/>
      <c r="D96" s="41"/>
      <c r="E96" s="41"/>
      <c r="F96" s="120"/>
      <c r="G96" s="112"/>
      <c r="H96" s="118"/>
    </row>
    <row r="97" spans="1:10" ht="15.75" thickBot="1" x14ac:dyDescent="0.3">
      <c r="A97" s="74" t="s">
        <v>114</v>
      </c>
      <c r="B97" s="75" t="s">
        <v>115</v>
      </c>
      <c r="C97" s="73">
        <f t="shared" ref="C97:H97" si="11">C65+C81-C73-C89</f>
        <v>-20359</v>
      </c>
      <c r="D97" s="73">
        <f t="shared" si="11"/>
        <v>0</v>
      </c>
      <c r="E97" s="73">
        <f t="shared" si="11"/>
        <v>0</v>
      </c>
      <c r="F97" s="135">
        <f t="shared" si="11"/>
        <v>-20359</v>
      </c>
      <c r="G97" s="135">
        <f t="shared" si="11"/>
        <v>0</v>
      </c>
      <c r="H97" s="135">
        <f t="shared" si="11"/>
        <v>-9916</v>
      </c>
      <c r="I97" s="10"/>
    </row>
    <row r="98" spans="1:10" ht="15.75" thickBot="1" x14ac:dyDescent="0.3">
      <c r="A98" s="76" t="s">
        <v>116</v>
      </c>
      <c r="B98" s="77" t="s">
        <v>117</v>
      </c>
      <c r="C98" s="78">
        <f t="shared" ref="C98:H98" si="12">C42+C64+C97</f>
        <v>0</v>
      </c>
      <c r="D98" s="78">
        <f t="shared" si="12"/>
        <v>0</v>
      </c>
      <c r="E98" s="78">
        <f t="shared" si="12"/>
        <v>0</v>
      </c>
      <c r="F98" s="136">
        <f t="shared" si="12"/>
        <v>0</v>
      </c>
      <c r="G98" s="136" t="e">
        <f t="shared" si="12"/>
        <v>#VALUE!</v>
      </c>
      <c r="H98" s="136">
        <f t="shared" si="12"/>
        <v>27785</v>
      </c>
      <c r="I98" s="10"/>
      <c r="J98" s="10"/>
    </row>
    <row r="99" spans="1:10" x14ac:dyDescent="0.25">
      <c r="B99" s="29"/>
      <c r="C99" s="29"/>
      <c r="D99" s="29"/>
      <c r="E99" s="29"/>
    </row>
    <row r="100" spans="1:10" x14ac:dyDescent="0.25">
      <c r="B100" s="30"/>
      <c r="C100" s="29"/>
      <c r="D100" s="29"/>
      <c r="E100" s="29"/>
    </row>
    <row r="101" spans="1:10" x14ac:dyDescent="0.25">
      <c r="C101" s="10"/>
      <c r="D101" s="10"/>
      <c r="E101" s="10"/>
      <c r="F101" s="56"/>
    </row>
    <row r="102" spans="1:10" x14ac:dyDescent="0.25">
      <c r="C102" s="10"/>
      <c r="D102" s="10"/>
      <c r="E102" s="10"/>
      <c r="F102" s="56"/>
    </row>
    <row r="103" spans="1:10" x14ac:dyDescent="0.25">
      <c r="C103" s="10"/>
      <c r="D103" s="10"/>
      <c r="E103" s="10"/>
      <c r="F103" s="56"/>
    </row>
    <row r="104" spans="1:10" x14ac:dyDescent="0.25">
      <c r="C104" s="10"/>
      <c r="D104" s="10"/>
      <c r="E104" s="10"/>
      <c r="F104" s="56"/>
    </row>
    <row r="105" spans="1:10" x14ac:dyDescent="0.25">
      <c r="C105" s="10"/>
      <c r="D105" s="10"/>
      <c r="E105" s="10"/>
      <c r="F105" s="56"/>
    </row>
    <row r="106" spans="1:10" x14ac:dyDescent="0.25">
      <c r="C106" s="10"/>
      <c r="D106" s="10"/>
      <c r="E106" s="10"/>
      <c r="F106" s="56"/>
    </row>
    <row r="107" spans="1:10" x14ac:dyDescent="0.25">
      <c r="C107" s="10"/>
      <c r="D107" s="10"/>
      <c r="E107" s="10"/>
      <c r="F107" s="56"/>
    </row>
    <row r="108" spans="1:10" x14ac:dyDescent="0.25">
      <c r="C108" s="10"/>
      <c r="D108" s="10"/>
      <c r="E108" s="10"/>
      <c r="F108" s="56"/>
    </row>
  </sheetData>
  <mergeCells count="4">
    <mergeCell ref="A1:A2"/>
    <mergeCell ref="B1:B2"/>
    <mergeCell ref="F1:F2"/>
    <mergeCell ref="C1:C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>&amp;C&amp;"Times New Roman,Félkövér"&amp;10Pilisszentlászló Község Önkormányzat bevételei és kiadásai mérlegszerűen 
2014. év&amp;R&amp;"Times New Roman,Normál"&amp;10 2. sz. melléklet
EFt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06"/>
  <sheetViews>
    <sheetView zoomScale="96" zoomScaleNormal="96" workbookViewId="0">
      <selection activeCell="B33" sqref="B33"/>
    </sheetView>
  </sheetViews>
  <sheetFormatPr defaultColWidth="9.28515625" defaultRowHeight="15" x14ac:dyDescent="0.25"/>
  <cols>
    <col min="1" max="1" width="6.7109375" style="1" customWidth="1"/>
    <col min="2" max="2" width="66.7109375" style="1" customWidth="1"/>
    <col min="3" max="4" width="15.5703125" style="1" customWidth="1"/>
    <col min="5" max="5" width="19.7109375" style="55" customWidth="1"/>
    <col min="6" max="6" width="13" style="1" hidden="1" customWidth="1"/>
    <col min="7" max="7" width="17.5703125" style="55" customWidth="1"/>
    <col min="8" max="8" width="13.7109375" style="1" bestFit="1" customWidth="1"/>
    <col min="9" max="16384" width="9.28515625" style="1"/>
  </cols>
  <sheetData>
    <row r="1" spans="1:7" ht="15" customHeight="1" x14ac:dyDescent="0.25">
      <c r="A1" s="200"/>
      <c r="B1" s="198" t="s">
        <v>148</v>
      </c>
      <c r="C1" s="196" t="s">
        <v>137</v>
      </c>
      <c r="D1" s="165" t="s">
        <v>167</v>
      </c>
      <c r="E1" s="204" t="s">
        <v>150</v>
      </c>
      <c r="F1" s="80"/>
      <c r="G1" s="172" t="s">
        <v>151</v>
      </c>
    </row>
    <row r="2" spans="1:7" ht="15.75" thickBot="1" x14ac:dyDescent="0.3">
      <c r="A2" s="201"/>
      <c r="B2" s="199"/>
      <c r="C2" s="197"/>
      <c r="D2" s="166" t="s">
        <v>168</v>
      </c>
      <c r="E2" s="205"/>
      <c r="F2" s="80"/>
      <c r="G2" s="173">
        <v>41820</v>
      </c>
    </row>
    <row r="3" spans="1:7" ht="15.75" thickBot="1" x14ac:dyDescent="0.3">
      <c r="A3" s="61" t="s">
        <v>0</v>
      </c>
      <c r="B3" s="62" t="s">
        <v>69</v>
      </c>
      <c r="C3" s="111">
        <f>C4+C22</f>
        <v>2400</v>
      </c>
      <c r="D3" s="111">
        <v>162</v>
      </c>
      <c r="E3" s="129">
        <f>E4+E22+E32</f>
        <v>2562</v>
      </c>
      <c r="F3" s="129">
        <f>F4+F22+F32</f>
        <v>161.66</v>
      </c>
      <c r="G3" s="129">
        <f>G4+G22+G32</f>
        <v>1298</v>
      </c>
    </row>
    <row r="4" spans="1:7" ht="25.5" x14ac:dyDescent="0.25">
      <c r="A4" s="2" t="s">
        <v>1</v>
      </c>
      <c r="B4" s="12" t="s">
        <v>2</v>
      </c>
      <c r="C4" s="177"/>
      <c r="D4" s="177"/>
      <c r="E4" s="174">
        <v>0</v>
      </c>
      <c r="F4" s="112"/>
      <c r="G4" s="119"/>
    </row>
    <row r="5" spans="1:7" ht="15.75" thickBot="1" x14ac:dyDescent="0.3">
      <c r="A5" s="3" t="s">
        <v>3</v>
      </c>
      <c r="B5" s="13" t="s">
        <v>4</v>
      </c>
      <c r="C5" s="133"/>
      <c r="D5" s="133"/>
      <c r="E5" s="175"/>
      <c r="F5" s="112"/>
      <c r="G5" s="119"/>
    </row>
    <row r="6" spans="1:7" s="80" customFormat="1" x14ac:dyDescent="0.25">
      <c r="A6" s="4" t="s">
        <v>5</v>
      </c>
      <c r="B6" s="14" t="s">
        <v>6</v>
      </c>
      <c r="C6" s="132"/>
      <c r="D6" s="132"/>
      <c r="E6" s="176"/>
      <c r="F6" s="115"/>
      <c r="G6" s="123"/>
    </row>
    <row r="7" spans="1:7" x14ac:dyDescent="0.25">
      <c r="A7" s="5"/>
      <c r="B7" s="15" t="s">
        <v>8</v>
      </c>
      <c r="C7" s="132"/>
      <c r="D7" s="132"/>
      <c r="E7" s="176"/>
      <c r="F7" s="112"/>
      <c r="G7" s="119"/>
    </row>
    <row r="8" spans="1:7" x14ac:dyDescent="0.25">
      <c r="A8" s="5"/>
      <c r="B8" s="15" t="s">
        <v>10</v>
      </c>
      <c r="C8" s="46"/>
      <c r="D8" s="46"/>
      <c r="E8" s="121"/>
      <c r="F8" s="112"/>
      <c r="G8" s="119"/>
    </row>
    <row r="9" spans="1:7" x14ac:dyDescent="0.25">
      <c r="A9" s="5"/>
      <c r="B9" s="15" t="s">
        <v>12</v>
      </c>
      <c r="C9" s="45">
        <v>0</v>
      </c>
      <c r="D9" s="45"/>
      <c r="E9" s="120"/>
      <c r="F9" s="112"/>
      <c r="G9" s="124"/>
    </row>
    <row r="10" spans="1:7" x14ac:dyDescent="0.25">
      <c r="A10" s="5"/>
      <c r="B10" s="15" t="s">
        <v>15</v>
      </c>
      <c r="C10" s="44"/>
      <c r="D10" s="44"/>
      <c r="E10" s="121"/>
      <c r="F10" s="112"/>
      <c r="G10" s="119"/>
    </row>
    <row r="11" spans="1:7" ht="25.5" x14ac:dyDescent="0.25">
      <c r="A11" s="5"/>
      <c r="B11" s="16" t="s">
        <v>17</v>
      </c>
      <c r="C11" s="44"/>
      <c r="D11" s="44"/>
      <c r="E11" s="121"/>
      <c r="F11" s="112"/>
      <c r="G11" s="119"/>
    </row>
    <row r="12" spans="1:7" x14ac:dyDescent="0.25">
      <c r="A12" s="5"/>
      <c r="B12" s="16" t="s">
        <v>20</v>
      </c>
      <c r="C12" s="45"/>
      <c r="D12" s="45"/>
      <c r="E12" s="120"/>
      <c r="F12" s="112"/>
      <c r="G12" s="119"/>
    </row>
    <row r="13" spans="1:7" ht="25.5" x14ac:dyDescent="0.25">
      <c r="A13" s="5"/>
      <c r="B13" s="16" t="s">
        <v>118</v>
      </c>
      <c r="C13" s="43"/>
      <c r="D13" s="43"/>
      <c r="E13" s="125"/>
      <c r="F13" s="112"/>
      <c r="G13" s="119"/>
    </row>
    <row r="14" spans="1:7" s="80" customFormat="1" x14ac:dyDescent="0.25">
      <c r="A14" s="6" t="s">
        <v>13</v>
      </c>
      <c r="B14" s="17" t="s">
        <v>23</v>
      </c>
      <c r="C14" s="79">
        <f>C15+C16+C17+C18+C19+C20+C21</f>
        <v>0</v>
      </c>
      <c r="D14" s="79">
        <f>D15+D16+D17+D18+D19+D20+D21</f>
        <v>0</v>
      </c>
      <c r="E14" s="126"/>
      <c r="F14" s="115"/>
      <c r="G14" s="123"/>
    </row>
    <row r="15" spans="1:7" x14ac:dyDescent="0.25">
      <c r="A15" s="6"/>
      <c r="B15" s="18" t="s">
        <v>24</v>
      </c>
      <c r="C15" s="45"/>
      <c r="D15" s="45"/>
      <c r="E15" s="120"/>
      <c r="F15" s="112"/>
      <c r="G15" s="119"/>
    </row>
    <row r="16" spans="1:7" x14ac:dyDescent="0.25">
      <c r="A16" s="6"/>
      <c r="B16" s="18" t="s">
        <v>25</v>
      </c>
      <c r="C16" s="45"/>
      <c r="D16" s="45"/>
      <c r="E16" s="120"/>
      <c r="F16" s="112"/>
      <c r="G16" s="119"/>
    </row>
    <row r="17" spans="1:7" x14ac:dyDescent="0.25">
      <c r="A17" s="6"/>
      <c r="B17" s="18" t="s">
        <v>26</v>
      </c>
      <c r="C17" s="45"/>
      <c r="D17" s="45"/>
      <c r="E17" s="120"/>
      <c r="F17" s="112"/>
      <c r="G17" s="119"/>
    </row>
    <row r="18" spans="1:7" x14ac:dyDescent="0.25">
      <c r="A18" s="6"/>
      <c r="B18" s="18" t="s">
        <v>27</v>
      </c>
      <c r="C18" s="45"/>
      <c r="D18" s="45"/>
      <c r="E18" s="120"/>
      <c r="F18" s="112"/>
      <c r="G18" s="119"/>
    </row>
    <row r="19" spans="1:7" x14ac:dyDescent="0.25">
      <c r="A19" s="6"/>
      <c r="B19" s="18" t="s">
        <v>28</v>
      </c>
      <c r="C19" s="45"/>
      <c r="D19" s="45"/>
      <c r="E19" s="120"/>
      <c r="F19" s="112"/>
      <c r="G19" s="119"/>
    </row>
    <row r="20" spans="1:7" x14ac:dyDescent="0.25">
      <c r="A20" s="6"/>
      <c r="B20" s="18" t="s">
        <v>29</v>
      </c>
      <c r="C20" s="45"/>
      <c r="D20" s="45"/>
      <c r="E20" s="120"/>
      <c r="F20" s="112"/>
      <c r="G20" s="119"/>
    </row>
    <row r="21" spans="1:7" x14ac:dyDescent="0.25">
      <c r="A21" s="6"/>
      <c r="B21" s="18" t="s">
        <v>30</v>
      </c>
      <c r="C21" s="45"/>
      <c r="D21" s="45"/>
      <c r="E21" s="120"/>
      <c r="F21" s="112"/>
      <c r="G21" s="119"/>
    </row>
    <row r="22" spans="1:7" x14ac:dyDescent="0.25">
      <c r="A22" s="6" t="s">
        <v>16</v>
      </c>
      <c r="B22" s="17" t="s">
        <v>31</v>
      </c>
      <c r="C22" s="45">
        <f>SUM(C23:C30)</f>
        <v>2400</v>
      </c>
      <c r="D22" s="45">
        <f>SUM(D23:D30)</f>
        <v>0</v>
      </c>
      <c r="E22" s="105">
        <f>SUM(E23:E30)</f>
        <v>2400</v>
      </c>
      <c r="F22" s="105">
        <f>SUM(F23:F30)</f>
        <v>161.66</v>
      </c>
      <c r="G22" s="105">
        <f>SUM(G23:G30)</f>
        <v>1298</v>
      </c>
    </row>
    <row r="23" spans="1:7" x14ac:dyDescent="0.25">
      <c r="A23" s="7"/>
      <c r="B23" s="18" t="s">
        <v>32</v>
      </c>
      <c r="C23" s="45"/>
      <c r="D23" s="45"/>
      <c r="E23" s="120"/>
      <c r="F23" s="112"/>
      <c r="G23" s="119"/>
    </row>
    <row r="24" spans="1:7" x14ac:dyDescent="0.25">
      <c r="A24" s="7"/>
      <c r="B24" s="18" t="s">
        <v>33</v>
      </c>
      <c r="C24" s="45"/>
      <c r="D24" s="45"/>
      <c r="E24" s="120"/>
      <c r="F24" s="112" t="s">
        <v>138</v>
      </c>
      <c r="G24" s="119"/>
    </row>
    <row r="25" spans="1:7" x14ac:dyDescent="0.25">
      <c r="A25" s="7"/>
      <c r="B25" s="18" t="s">
        <v>34</v>
      </c>
      <c r="C25" s="45"/>
      <c r="D25" s="45"/>
      <c r="E25" s="120"/>
      <c r="F25" s="112" t="s">
        <v>139</v>
      </c>
      <c r="G25" s="119"/>
    </row>
    <row r="26" spans="1:7" x14ac:dyDescent="0.25">
      <c r="A26" s="7"/>
      <c r="B26" s="18" t="s">
        <v>35</v>
      </c>
      <c r="C26" s="45">
        <v>2100</v>
      </c>
      <c r="D26" s="45"/>
      <c r="E26" s="120">
        <v>2100</v>
      </c>
      <c r="F26" s="112">
        <v>26</v>
      </c>
      <c r="G26" s="119">
        <v>995</v>
      </c>
    </row>
    <row r="27" spans="1:7" x14ac:dyDescent="0.25">
      <c r="A27" s="7"/>
      <c r="B27" s="18" t="s">
        <v>36</v>
      </c>
      <c r="C27" s="45"/>
      <c r="D27" s="45"/>
      <c r="E27" s="120"/>
      <c r="F27" s="112">
        <v>27</v>
      </c>
      <c r="G27" s="119"/>
    </row>
    <row r="28" spans="1:7" x14ac:dyDescent="0.25">
      <c r="A28" s="7"/>
      <c r="B28" s="18" t="s">
        <v>37</v>
      </c>
      <c r="C28" s="45"/>
      <c r="D28" s="45"/>
      <c r="E28" s="120"/>
      <c r="F28" s="112">
        <v>43</v>
      </c>
      <c r="G28" s="119"/>
    </row>
    <row r="29" spans="1:7" x14ac:dyDescent="0.25">
      <c r="A29" s="7"/>
      <c r="B29" s="18" t="s">
        <v>38</v>
      </c>
      <c r="C29" s="45"/>
      <c r="D29" s="45"/>
      <c r="E29" s="120"/>
      <c r="F29" s="117">
        <v>65.66</v>
      </c>
      <c r="G29" s="119">
        <v>2</v>
      </c>
    </row>
    <row r="30" spans="1:7" x14ac:dyDescent="0.25">
      <c r="A30" s="7"/>
      <c r="B30" s="18" t="s">
        <v>124</v>
      </c>
      <c r="C30" s="45">
        <v>300</v>
      </c>
      <c r="D30" s="45"/>
      <c r="E30" s="120">
        <v>300</v>
      </c>
      <c r="F30" s="112" t="s">
        <v>140</v>
      </c>
      <c r="G30" s="119">
        <v>301</v>
      </c>
    </row>
    <row r="31" spans="1:7" x14ac:dyDescent="0.25">
      <c r="A31" s="6" t="s">
        <v>39</v>
      </c>
      <c r="B31" s="17" t="s">
        <v>40</v>
      </c>
      <c r="C31" s="54"/>
      <c r="D31" s="54"/>
      <c r="E31" s="127"/>
      <c r="F31" s="112"/>
      <c r="G31" s="119"/>
    </row>
    <row r="32" spans="1:7" ht="26.25" thickBot="1" x14ac:dyDescent="0.3">
      <c r="A32" s="8" t="s">
        <v>18</v>
      </c>
      <c r="B32" s="20" t="s">
        <v>41</v>
      </c>
      <c r="C32" s="45"/>
      <c r="D32" s="45">
        <v>162</v>
      </c>
      <c r="E32" s="120">
        <v>162</v>
      </c>
      <c r="F32" s="112"/>
      <c r="G32" s="119"/>
    </row>
    <row r="33" spans="1:8" ht="15.75" thickBot="1" x14ac:dyDescent="0.3">
      <c r="A33" s="65" t="s">
        <v>42</v>
      </c>
      <c r="B33" s="66" t="s">
        <v>125</v>
      </c>
      <c r="C33" s="67">
        <f>SUM(C34:C40)</f>
        <v>22759</v>
      </c>
      <c r="D33" s="67">
        <f>SUM(D34:D40)</f>
        <v>162</v>
      </c>
      <c r="E33" s="107">
        <f>SUM(E34:E40)</f>
        <v>22921</v>
      </c>
      <c r="F33" s="107">
        <f>SUM(F34:F40)</f>
        <v>46</v>
      </c>
      <c r="G33" s="107">
        <f>SUM(G34:G40)</f>
        <v>10920</v>
      </c>
    </row>
    <row r="34" spans="1:8" x14ac:dyDescent="0.25">
      <c r="A34" s="4" t="s">
        <v>21</v>
      </c>
      <c r="B34" s="21" t="s">
        <v>7</v>
      </c>
      <c r="C34" s="45">
        <v>10687</v>
      </c>
      <c r="D34" s="45"/>
      <c r="E34" s="120">
        <v>10687</v>
      </c>
      <c r="F34" s="112" t="s">
        <v>141</v>
      </c>
      <c r="G34" s="119">
        <v>5262</v>
      </c>
    </row>
    <row r="35" spans="1:8" ht="15.75" thickBot="1" x14ac:dyDescent="0.3">
      <c r="A35" s="5">
        <v>9</v>
      </c>
      <c r="B35" s="22" t="s">
        <v>9</v>
      </c>
      <c r="C35" s="45">
        <v>2831</v>
      </c>
      <c r="D35" s="45"/>
      <c r="E35" s="120">
        <v>2831</v>
      </c>
      <c r="F35" s="112">
        <v>46</v>
      </c>
      <c r="G35" s="119">
        <v>1432</v>
      </c>
    </row>
    <row r="36" spans="1:8" ht="15.75" thickBot="1" x14ac:dyDescent="0.3">
      <c r="A36" s="4" t="s">
        <v>70</v>
      </c>
      <c r="B36" s="22" t="s">
        <v>11</v>
      </c>
      <c r="C36" s="45">
        <v>8681</v>
      </c>
      <c r="D36" s="45">
        <v>66</v>
      </c>
      <c r="E36" s="120">
        <v>8747</v>
      </c>
      <c r="F36" s="112"/>
      <c r="G36" s="118">
        <v>3884</v>
      </c>
      <c r="H36" s="10"/>
    </row>
    <row r="37" spans="1:8" x14ac:dyDescent="0.25">
      <c r="A37" s="4" t="s">
        <v>71</v>
      </c>
      <c r="B37" s="22" t="s">
        <v>14</v>
      </c>
      <c r="C37" s="45">
        <v>560</v>
      </c>
      <c r="D37" s="45"/>
      <c r="E37" s="120">
        <v>560</v>
      </c>
      <c r="F37" s="112"/>
      <c r="G37" s="119">
        <v>342</v>
      </c>
    </row>
    <row r="38" spans="1:8" ht="15.75" thickBot="1" x14ac:dyDescent="0.3">
      <c r="A38" s="5" t="s">
        <v>74</v>
      </c>
      <c r="B38" s="22" t="s">
        <v>134</v>
      </c>
      <c r="C38" s="45"/>
      <c r="D38" s="45"/>
      <c r="E38" s="120"/>
      <c r="F38" s="112"/>
      <c r="G38" s="119"/>
    </row>
    <row r="39" spans="1:8" ht="15.75" thickBot="1" x14ac:dyDescent="0.3">
      <c r="A39" s="4" t="s">
        <v>75</v>
      </c>
      <c r="B39" s="22" t="s">
        <v>19</v>
      </c>
      <c r="C39" s="45"/>
      <c r="D39" s="45">
        <v>96</v>
      </c>
      <c r="E39" s="120">
        <v>96</v>
      </c>
      <c r="F39" s="112"/>
      <c r="G39" s="119"/>
    </row>
    <row r="40" spans="1:8" x14ac:dyDescent="0.25">
      <c r="A40" s="4" t="s">
        <v>76</v>
      </c>
      <c r="B40" s="22" t="s">
        <v>22</v>
      </c>
      <c r="C40" s="59"/>
      <c r="D40" s="59"/>
      <c r="E40" s="120"/>
      <c r="F40" s="112"/>
      <c r="G40" s="119"/>
    </row>
    <row r="41" spans="1:8" ht="15.75" thickBot="1" x14ac:dyDescent="0.3">
      <c r="A41" s="69" t="s">
        <v>72</v>
      </c>
      <c r="B41" s="70" t="s">
        <v>73</v>
      </c>
      <c r="C41" s="71">
        <f>C3-C33</f>
        <v>-20359</v>
      </c>
      <c r="D41" s="71">
        <f>D3-D33</f>
        <v>0</v>
      </c>
      <c r="E41" s="128">
        <f>E3-E33</f>
        <v>-20359</v>
      </c>
      <c r="F41" s="128">
        <f>F3-F33</f>
        <v>115.66</v>
      </c>
      <c r="G41" s="128">
        <f>G3-G33</f>
        <v>-9622</v>
      </c>
    </row>
    <row r="42" spans="1:8" ht="15.75" thickBot="1" x14ac:dyDescent="0.3">
      <c r="A42" s="64" t="s">
        <v>51</v>
      </c>
      <c r="B42" s="62" t="s">
        <v>126</v>
      </c>
      <c r="C42" s="63">
        <f>C43+C51+C54+C55</f>
        <v>0</v>
      </c>
      <c r="D42" s="63">
        <f>D43+D51+D54+D55</f>
        <v>0</v>
      </c>
      <c r="E42" s="108">
        <f>E43+E51+E54+E55</f>
        <v>0</v>
      </c>
      <c r="F42" s="108">
        <f>F43+F51+F54+F55</f>
        <v>0</v>
      </c>
      <c r="G42" s="108">
        <f>G43+G51+G54+G55</f>
        <v>0</v>
      </c>
    </row>
    <row r="43" spans="1:8" s="80" customFormat="1" x14ac:dyDescent="0.25">
      <c r="A43" s="9" t="s">
        <v>77</v>
      </c>
      <c r="B43" s="23" t="s">
        <v>43</v>
      </c>
      <c r="C43" s="44">
        <f>C44+C45+C46+C47+C48+C49+C50</f>
        <v>0</v>
      </c>
      <c r="D43" s="44">
        <f>D44+D45+D46+D47+D48+D49+D50</f>
        <v>0</v>
      </c>
      <c r="E43" s="121"/>
      <c r="F43" s="115"/>
      <c r="G43" s="131"/>
    </row>
    <row r="44" spans="1:8" x14ac:dyDescent="0.25">
      <c r="A44" s="6"/>
      <c r="B44" s="15" t="s">
        <v>8</v>
      </c>
      <c r="C44" s="45"/>
      <c r="D44" s="45"/>
      <c r="E44" s="120"/>
      <c r="F44" s="112"/>
      <c r="G44" s="119"/>
    </row>
    <row r="45" spans="1:8" x14ac:dyDescent="0.25">
      <c r="A45" s="6"/>
      <c r="B45" s="15" t="s">
        <v>10</v>
      </c>
      <c r="C45" s="45"/>
      <c r="D45" s="45"/>
      <c r="E45" s="120"/>
      <c r="F45" s="112"/>
      <c r="G45" s="119"/>
    </row>
    <row r="46" spans="1:8" x14ac:dyDescent="0.25">
      <c r="A46" s="6"/>
      <c r="B46" s="15" t="s">
        <v>12</v>
      </c>
      <c r="C46" s="45"/>
      <c r="D46" s="45"/>
      <c r="E46" s="120"/>
      <c r="F46" s="112"/>
      <c r="G46" s="119"/>
    </row>
    <row r="47" spans="1:8" x14ac:dyDescent="0.25">
      <c r="A47" s="6"/>
      <c r="B47" s="15" t="s">
        <v>15</v>
      </c>
      <c r="C47" s="45"/>
      <c r="D47" s="45"/>
      <c r="E47" s="120"/>
      <c r="F47" s="112"/>
      <c r="G47" s="119"/>
    </row>
    <row r="48" spans="1:8" ht="25.5" x14ac:dyDescent="0.25">
      <c r="A48" s="6"/>
      <c r="B48" s="16" t="s">
        <v>119</v>
      </c>
      <c r="C48" s="45"/>
      <c r="D48" s="45"/>
      <c r="E48" s="120"/>
      <c r="F48" s="112"/>
      <c r="G48" s="119"/>
    </row>
    <row r="49" spans="1:7" x14ac:dyDescent="0.25">
      <c r="A49" s="6"/>
      <c r="B49" s="16" t="s">
        <v>20</v>
      </c>
      <c r="C49" s="45"/>
      <c r="D49" s="45"/>
      <c r="E49" s="120"/>
      <c r="F49" s="112"/>
      <c r="G49" s="119"/>
    </row>
    <row r="50" spans="1:7" ht="25.5" x14ac:dyDescent="0.25">
      <c r="A50" s="6"/>
      <c r="B50" s="16" t="s">
        <v>120</v>
      </c>
      <c r="C50" s="45"/>
      <c r="D50" s="45"/>
      <c r="E50" s="120"/>
      <c r="F50" s="112"/>
      <c r="G50" s="119"/>
    </row>
    <row r="51" spans="1:7" s="80" customFormat="1" x14ac:dyDescent="0.25">
      <c r="A51" s="6" t="s">
        <v>82</v>
      </c>
      <c r="B51" s="24" t="s">
        <v>47</v>
      </c>
      <c r="C51" s="44">
        <f>C52+C53</f>
        <v>0</v>
      </c>
      <c r="D51" s="44">
        <f>D52+D53</f>
        <v>0</v>
      </c>
      <c r="E51" s="121"/>
      <c r="F51" s="115"/>
      <c r="G51" s="123"/>
    </row>
    <row r="52" spans="1:7" x14ac:dyDescent="0.25">
      <c r="A52" s="6"/>
      <c r="B52" s="16" t="s">
        <v>48</v>
      </c>
      <c r="C52" s="45"/>
      <c r="D52" s="45"/>
      <c r="E52" s="120"/>
      <c r="F52" s="112"/>
      <c r="G52" s="119"/>
    </row>
    <row r="53" spans="1:7" x14ac:dyDescent="0.25">
      <c r="A53" s="6"/>
      <c r="B53" s="16" t="s">
        <v>49</v>
      </c>
      <c r="C53" s="45"/>
      <c r="D53" s="45"/>
      <c r="E53" s="120"/>
      <c r="F53" s="112"/>
      <c r="G53" s="119"/>
    </row>
    <row r="54" spans="1:7" s="80" customFormat="1" x14ac:dyDescent="0.25">
      <c r="A54" s="6" t="s">
        <v>78</v>
      </c>
      <c r="B54" s="17" t="s">
        <v>50</v>
      </c>
      <c r="C54" s="44"/>
      <c r="D54" s="44"/>
      <c r="E54" s="121"/>
      <c r="F54" s="115"/>
      <c r="G54" s="123"/>
    </row>
    <row r="55" spans="1:7" s="80" customFormat="1" ht="26.25" thickBot="1" x14ac:dyDescent="0.3">
      <c r="A55" s="8" t="s">
        <v>83</v>
      </c>
      <c r="B55" s="20" t="s">
        <v>41</v>
      </c>
      <c r="C55" s="82"/>
      <c r="D55" s="82"/>
      <c r="E55" s="121"/>
      <c r="F55" s="115"/>
      <c r="G55" s="123"/>
    </row>
    <row r="56" spans="1:7" ht="15.75" thickBot="1" x14ac:dyDescent="0.3">
      <c r="A56" s="68" t="s">
        <v>65</v>
      </c>
      <c r="B56" s="66" t="s">
        <v>127</v>
      </c>
      <c r="C56" s="67">
        <f>C57+C58+C59+C60+C61</f>
        <v>0</v>
      </c>
      <c r="D56" s="67">
        <f>D57+D58+D59+D60+D61</f>
        <v>0</v>
      </c>
      <c r="E56" s="107">
        <f>E57+E58+E59+E60+E61</f>
        <v>0</v>
      </c>
      <c r="F56" s="107">
        <f>F57+F58+F59+F60+F61</f>
        <v>0</v>
      </c>
      <c r="G56" s="107">
        <f>G57+G58+G59+G60+G61</f>
        <v>0</v>
      </c>
    </row>
    <row r="57" spans="1:7" x14ac:dyDescent="0.25">
      <c r="A57" s="9" t="s">
        <v>79</v>
      </c>
      <c r="B57" s="25" t="s">
        <v>44</v>
      </c>
      <c r="C57" s="45"/>
      <c r="D57" s="45"/>
      <c r="E57" s="120"/>
      <c r="F57" s="112"/>
      <c r="G57" s="119"/>
    </row>
    <row r="58" spans="1:7" x14ac:dyDescent="0.25">
      <c r="A58" s="6" t="s">
        <v>84</v>
      </c>
      <c r="B58" s="18" t="s">
        <v>45</v>
      </c>
      <c r="C58" s="45"/>
      <c r="D58" s="45"/>
      <c r="E58" s="120"/>
      <c r="F58" s="112"/>
      <c r="G58" s="119"/>
    </row>
    <row r="59" spans="1:7" x14ac:dyDescent="0.25">
      <c r="A59" s="9" t="s">
        <v>80</v>
      </c>
      <c r="B59" s="18" t="s">
        <v>46</v>
      </c>
      <c r="C59" s="45"/>
      <c r="D59" s="45"/>
      <c r="E59" s="120"/>
      <c r="F59" s="112"/>
      <c r="G59" s="119"/>
    </row>
    <row r="60" spans="1:7" x14ac:dyDescent="0.25">
      <c r="A60" s="6" t="s">
        <v>88</v>
      </c>
      <c r="B60" s="16" t="s">
        <v>19</v>
      </c>
      <c r="C60" s="45"/>
      <c r="D60" s="45"/>
      <c r="E60" s="120"/>
      <c r="F60" s="112"/>
      <c r="G60" s="119"/>
    </row>
    <row r="61" spans="1:7" ht="15.75" thickBot="1" x14ac:dyDescent="0.3">
      <c r="A61" s="9" t="s">
        <v>81</v>
      </c>
      <c r="B61" s="16" t="s">
        <v>22</v>
      </c>
      <c r="C61" s="45"/>
      <c r="D61" s="45"/>
      <c r="E61" s="120"/>
      <c r="F61" s="112"/>
      <c r="G61" s="119"/>
    </row>
    <row r="62" spans="1:7" ht="15.75" thickBot="1" x14ac:dyDescent="0.3">
      <c r="A62" s="69" t="s">
        <v>86</v>
      </c>
      <c r="B62" s="72" t="s">
        <v>87</v>
      </c>
      <c r="C62" s="73">
        <f>C42-C56</f>
        <v>0</v>
      </c>
      <c r="D62" s="73">
        <f>D42-D56</f>
        <v>0</v>
      </c>
      <c r="E62" s="109">
        <f>E42-E56</f>
        <v>0</v>
      </c>
      <c r="F62" s="109">
        <f>F42-F56</f>
        <v>0</v>
      </c>
      <c r="G62" s="109">
        <f>G42-G56</f>
        <v>0</v>
      </c>
    </row>
    <row r="63" spans="1:7" ht="15.75" thickBot="1" x14ac:dyDescent="0.3">
      <c r="A63" s="64" t="s">
        <v>85</v>
      </c>
      <c r="B63" s="62" t="s">
        <v>128</v>
      </c>
      <c r="C63" s="63">
        <f>C64+C65+C66+C67+C68+C69+C70</f>
        <v>20359</v>
      </c>
      <c r="D63" s="63">
        <f>D64+D65+D66+D67+D68+D69+D70</f>
        <v>0</v>
      </c>
      <c r="E63" s="108">
        <f>E64+E65+E66+E67+E68+E69+E70</f>
        <v>20359</v>
      </c>
      <c r="F63" s="108">
        <f>F64+F65+F66+F67+F68+F69+F70</f>
        <v>0</v>
      </c>
      <c r="G63" s="108">
        <f>G64+G65+G66+G67+G68+G69+G70</f>
        <v>9916</v>
      </c>
    </row>
    <row r="64" spans="1:7" ht="25.5" x14ac:dyDescent="0.25">
      <c r="A64" s="2" t="s">
        <v>89</v>
      </c>
      <c r="B64" s="26" t="s">
        <v>53</v>
      </c>
      <c r="C64" s="48"/>
      <c r="D64" s="48"/>
      <c r="E64" s="120"/>
      <c r="F64" s="112"/>
      <c r="G64" s="119"/>
    </row>
    <row r="65" spans="1:7" x14ac:dyDescent="0.25">
      <c r="A65" s="5" t="s">
        <v>91</v>
      </c>
      <c r="B65" s="16" t="s">
        <v>54</v>
      </c>
      <c r="C65" s="47"/>
      <c r="D65" s="47"/>
      <c r="E65" s="120"/>
      <c r="F65" s="112"/>
      <c r="G65" s="119"/>
    </row>
    <row r="66" spans="1:7" x14ac:dyDescent="0.25">
      <c r="A66" s="2" t="s">
        <v>92</v>
      </c>
      <c r="B66" s="16" t="s">
        <v>56</v>
      </c>
      <c r="C66" s="47"/>
      <c r="D66" s="47"/>
      <c r="E66" s="120"/>
      <c r="F66" s="112"/>
      <c r="G66" s="119"/>
    </row>
    <row r="67" spans="1:7" x14ac:dyDescent="0.25">
      <c r="A67" s="5" t="s">
        <v>93</v>
      </c>
      <c r="B67" s="16" t="s">
        <v>58</v>
      </c>
      <c r="C67" s="47"/>
      <c r="D67" s="47"/>
      <c r="E67" s="120"/>
      <c r="F67" s="112"/>
      <c r="G67" s="119"/>
    </row>
    <row r="68" spans="1:7" x14ac:dyDescent="0.25">
      <c r="A68" s="2" t="s">
        <v>94</v>
      </c>
      <c r="B68" s="27" t="s">
        <v>60</v>
      </c>
      <c r="C68" s="47"/>
      <c r="D68" s="47"/>
      <c r="E68" s="120"/>
      <c r="F68" s="112"/>
      <c r="G68" s="119"/>
    </row>
    <row r="69" spans="1:7" x14ac:dyDescent="0.25">
      <c r="A69" s="5" t="s">
        <v>95</v>
      </c>
      <c r="B69" s="27" t="s">
        <v>62</v>
      </c>
      <c r="C69" s="47"/>
      <c r="D69" s="47"/>
      <c r="E69" s="120"/>
      <c r="F69" s="112"/>
      <c r="G69" s="119"/>
    </row>
    <row r="70" spans="1:7" ht="27.75" customHeight="1" thickBot="1" x14ac:dyDescent="0.3">
      <c r="A70" s="2" t="s">
        <v>96</v>
      </c>
      <c r="B70" s="28" t="s">
        <v>63</v>
      </c>
      <c r="C70" s="45">
        <v>20359</v>
      </c>
      <c r="D70" s="45"/>
      <c r="E70" s="120">
        <v>20359</v>
      </c>
      <c r="F70" s="112"/>
      <c r="G70" s="119">
        <v>9916</v>
      </c>
    </row>
    <row r="71" spans="1:7" ht="15.75" thickBot="1" x14ac:dyDescent="0.3">
      <c r="A71" s="68" t="s">
        <v>90</v>
      </c>
      <c r="B71" s="66" t="s">
        <v>52</v>
      </c>
      <c r="C71" s="67">
        <f>C72+C73+C74+C75+C76+C77+C78</f>
        <v>0</v>
      </c>
      <c r="D71" s="67">
        <f>D72+D73+D74+D75+D76+D77+D78</f>
        <v>0</v>
      </c>
      <c r="E71" s="107">
        <f>E72+E73+E74+E75+E76+E77+E78</f>
        <v>0</v>
      </c>
      <c r="F71" s="107">
        <f>F72+F73+F74+F75+F76+F77+F78</f>
        <v>0</v>
      </c>
      <c r="G71" s="107">
        <f>G72+G73+G74+G75+G76+G77+G78</f>
        <v>0</v>
      </c>
    </row>
    <row r="72" spans="1:7" ht="25.5" x14ac:dyDescent="0.25">
      <c r="A72" s="2" t="s">
        <v>97</v>
      </c>
      <c r="B72" s="26" t="s">
        <v>121</v>
      </c>
      <c r="C72" s="48"/>
      <c r="D72" s="48"/>
      <c r="E72" s="120"/>
      <c r="F72" s="112"/>
      <c r="G72" s="119"/>
    </row>
    <row r="73" spans="1:7" x14ac:dyDescent="0.25">
      <c r="A73" s="5" t="s">
        <v>100</v>
      </c>
      <c r="B73" s="16" t="s">
        <v>55</v>
      </c>
      <c r="C73" s="47"/>
      <c r="D73" s="47"/>
      <c r="E73" s="120"/>
      <c r="F73" s="112"/>
      <c r="G73" s="119"/>
    </row>
    <row r="74" spans="1:7" x14ac:dyDescent="0.25">
      <c r="A74" s="2" t="s">
        <v>101</v>
      </c>
      <c r="B74" s="16" t="s">
        <v>57</v>
      </c>
      <c r="C74" s="47"/>
      <c r="D74" s="47"/>
      <c r="E74" s="120"/>
      <c r="F74" s="112"/>
      <c r="G74" s="119"/>
    </row>
    <row r="75" spans="1:7" x14ac:dyDescent="0.25">
      <c r="A75" s="5" t="s">
        <v>102</v>
      </c>
      <c r="B75" s="16" t="s">
        <v>59</v>
      </c>
      <c r="C75" s="47"/>
      <c r="D75" s="47"/>
      <c r="E75" s="120"/>
      <c r="F75" s="112"/>
      <c r="G75" s="119"/>
    </row>
    <row r="76" spans="1:7" x14ac:dyDescent="0.25">
      <c r="A76" s="2" t="s">
        <v>103</v>
      </c>
      <c r="B76" s="27" t="s">
        <v>61</v>
      </c>
      <c r="C76" s="47"/>
      <c r="D76" s="47"/>
      <c r="E76" s="120"/>
      <c r="F76" s="112"/>
      <c r="G76" s="119"/>
    </row>
    <row r="77" spans="1:7" ht="25.5" x14ac:dyDescent="0.25">
      <c r="A77" s="5" t="s">
        <v>104</v>
      </c>
      <c r="B77" s="27" t="s">
        <v>122</v>
      </c>
      <c r="C77" s="47"/>
      <c r="D77" s="47"/>
      <c r="E77" s="120"/>
      <c r="F77" s="112"/>
      <c r="G77" s="119"/>
    </row>
    <row r="78" spans="1:7" ht="15.75" thickBot="1" x14ac:dyDescent="0.3">
      <c r="A78" s="2" t="s">
        <v>105</v>
      </c>
      <c r="B78" s="28" t="s">
        <v>64</v>
      </c>
      <c r="C78" s="41"/>
      <c r="D78" s="41"/>
      <c r="E78" s="120"/>
      <c r="F78" s="112"/>
      <c r="G78" s="119"/>
    </row>
    <row r="79" spans="1:7" ht="15.75" thickBot="1" x14ac:dyDescent="0.3">
      <c r="A79" s="64" t="s">
        <v>98</v>
      </c>
      <c r="B79" s="62" t="s">
        <v>66</v>
      </c>
      <c r="C79" s="63">
        <f>C80+C81+C82+C83+C84+C85+C86</f>
        <v>0</v>
      </c>
      <c r="D79" s="63">
        <f>D80+D81+D82+D83+D84+D85+D86</f>
        <v>0</v>
      </c>
      <c r="E79" s="108">
        <f>E80+E81+E82+E83+E84+E85+E86</f>
        <v>0</v>
      </c>
      <c r="F79" s="108">
        <f>F80+F81+F82+F83+F84+F85+F86</f>
        <v>0</v>
      </c>
      <c r="G79" s="108">
        <f>G80+G81+G82+G83+G84+G85+G86</f>
        <v>0</v>
      </c>
    </row>
    <row r="80" spans="1:7" ht="25.5" x14ac:dyDescent="0.25">
      <c r="A80" s="2" t="s">
        <v>106</v>
      </c>
      <c r="B80" s="26" t="s">
        <v>68</v>
      </c>
      <c r="C80" s="48"/>
      <c r="D80" s="48"/>
      <c r="E80" s="120"/>
      <c r="F80" s="112"/>
      <c r="G80" s="119"/>
    </row>
    <row r="81" spans="1:9" x14ac:dyDescent="0.25">
      <c r="A81" s="5" t="s">
        <v>107</v>
      </c>
      <c r="B81" s="16" t="s">
        <v>54</v>
      </c>
      <c r="C81" s="47"/>
      <c r="D81" s="47"/>
      <c r="E81" s="120"/>
      <c r="F81" s="112"/>
      <c r="G81" s="119"/>
    </row>
    <row r="82" spans="1:9" x14ac:dyDescent="0.25">
      <c r="A82" s="2" t="s">
        <v>108</v>
      </c>
      <c r="B82" s="16" t="s">
        <v>56</v>
      </c>
      <c r="C82" s="47"/>
      <c r="D82" s="47"/>
      <c r="E82" s="120"/>
      <c r="F82" s="112"/>
      <c r="G82" s="119"/>
    </row>
    <row r="83" spans="1:9" x14ac:dyDescent="0.25">
      <c r="A83" s="5" t="s">
        <v>109</v>
      </c>
      <c r="B83" s="16" t="s">
        <v>58</v>
      </c>
      <c r="C83" s="47"/>
      <c r="D83" s="47"/>
      <c r="E83" s="120"/>
      <c r="F83" s="112"/>
      <c r="G83" s="119"/>
    </row>
    <row r="84" spans="1:9" x14ac:dyDescent="0.25">
      <c r="A84" s="2" t="s">
        <v>110</v>
      </c>
      <c r="B84" s="27" t="s">
        <v>60</v>
      </c>
      <c r="C84" s="47"/>
      <c r="D84" s="47"/>
      <c r="E84" s="120"/>
      <c r="F84" s="112"/>
      <c r="G84" s="119"/>
    </row>
    <row r="85" spans="1:9" x14ac:dyDescent="0.25">
      <c r="A85" s="5" t="s">
        <v>111</v>
      </c>
      <c r="B85" s="27" t="s">
        <v>62</v>
      </c>
      <c r="C85" s="45"/>
      <c r="D85" s="45"/>
      <c r="E85" s="120"/>
      <c r="F85" s="112"/>
      <c r="G85" s="119"/>
    </row>
    <row r="86" spans="1:9" ht="26.25" thickBot="1" x14ac:dyDescent="0.3">
      <c r="A86" s="2" t="s">
        <v>112</v>
      </c>
      <c r="B86" s="28" t="s">
        <v>63</v>
      </c>
      <c r="C86" s="41"/>
      <c r="D86" s="41"/>
      <c r="E86" s="120"/>
      <c r="F86" s="112"/>
      <c r="G86" s="119"/>
    </row>
    <row r="87" spans="1:9" ht="15.75" thickBot="1" x14ac:dyDescent="0.3">
      <c r="A87" s="68" t="s">
        <v>99</v>
      </c>
      <c r="B87" s="66" t="s">
        <v>67</v>
      </c>
      <c r="C87" s="67">
        <f>C88+C89+C90+C91+C92+C93+C94</f>
        <v>0</v>
      </c>
      <c r="D87" s="67">
        <f>D88+D89+D90+D91+D92+D93+D94</f>
        <v>0</v>
      </c>
      <c r="E87" s="107">
        <f>E88+E89+E90+E91+E92+E93+E94</f>
        <v>0</v>
      </c>
      <c r="F87" s="107">
        <f>F88+F89+F90+F91+F92+F93+F94</f>
        <v>0</v>
      </c>
      <c r="G87" s="107">
        <f>G88+G89+G90+G91+G92+G93+G94</f>
        <v>0</v>
      </c>
    </row>
    <row r="88" spans="1:9" ht="25.5" x14ac:dyDescent="0.25">
      <c r="A88" s="2" t="s">
        <v>113</v>
      </c>
      <c r="B88" s="26" t="s">
        <v>123</v>
      </c>
      <c r="C88" s="40"/>
      <c r="D88" s="40"/>
      <c r="E88" s="120"/>
      <c r="F88" s="112"/>
      <c r="G88" s="119"/>
    </row>
    <row r="89" spans="1:9" x14ac:dyDescent="0.25">
      <c r="A89" s="5">
        <v>49</v>
      </c>
      <c r="B89" s="16" t="s">
        <v>55</v>
      </c>
      <c r="C89" s="45"/>
      <c r="D89" s="45"/>
      <c r="E89" s="120"/>
      <c r="F89" s="112"/>
      <c r="G89" s="119"/>
      <c r="H89" s="11"/>
    </row>
    <row r="90" spans="1:9" x14ac:dyDescent="0.25">
      <c r="A90" s="2" t="s">
        <v>129</v>
      </c>
      <c r="B90" s="16" t="s">
        <v>57</v>
      </c>
      <c r="C90" s="45"/>
      <c r="D90" s="45"/>
      <c r="E90" s="120"/>
      <c r="F90" s="112"/>
      <c r="G90" s="119"/>
    </row>
    <row r="91" spans="1:9" x14ac:dyDescent="0.25">
      <c r="A91" s="5" t="s">
        <v>130</v>
      </c>
      <c r="B91" s="16" t="s">
        <v>59</v>
      </c>
      <c r="C91" s="47"/>
      <c r="D91" s="47"/>
      <c r="E91" s="120"/>
      <c r="F91" s="112"/>
      <c r="G91" s="119"/>
    </row>
    <row r="92" spans="1:9" x14ac:dyDescent="0.25">
      <c r="A92" s="2" t="s">
        <v>131</v>
      </c>
      <c r="B92" s="27" t="s">
        <v>61</v>
      </c>
      <c r="C92" s="47"/>
      <c r="D92" s="47"/>
      <c r="E92" s="120"/>
      <c r="F92" s="112"/>
      <c r="G92" s="119"/>
    </row>
    <row r="93" spans="1:9" ht="25.5" x14ac:dyDescent="0.25">
      <c r="A93" s="5" t="s">
        <v>132</v>
      </c>
      <c r="B93" s="27" t="s">
        <v>135</v>
      </c>
      <c r="C93" s="47"/>
      <c r="D93" s="47"/>
      <c r="E93" s="120"/>
      <c r="F93" s="112"/>
      <c r="G93" s="119"/>
    </row>
    <row r="94" spans="1:9" ht="15.75" thickBot="1" x14ac:dyDescent="0.3">
      <c r="A94" s="2" t="s">
        <v>133</v>
      </c>
      <c r="B94" s="28" t="s">
        <v>64</v>
      </c>
      <c r="C94" s="41"/>
      <c r="D94" s="41"/>
      <c r="E94" s="120"/>
      <c r="F94" s="112"/>
      <c r="G94" s="119"/>
    </row>
    <row r="95" spans="1:9" ht="15.75" thickBot="1" x14ac:dyDescent="0.3">
      <c r="A95" s="74" t="s">
        <v>114</v>
      </c>
      <c r="B95" s="75" t="s">
        <v>115</v>
      </c>
      <c r="C95" s="73">
        <f>C63+C79-C71-C87</f>
        <v>20359</v>
      </c>
      <c r="D95" s="73">
        <f>D63+D79-D71-D87</f>
        <v>0</v>
      </c>
      <c r="E95" s="109">
        <f>E63+E79-E71-E87</f>
        <v>20359</v>
      </c>
      <c r="F95" s="109">
        <f>F63+F79-F71-F87</f>
        <v>0</v>
      </c>
      <c r="G95" s="109">
        <f>G63+G79-G71-G87</f>
        <v>9916</v>
      </c>
      <c r="H95" s="10"/>
    </row>
    <row r="96" spans="1:9" ht="15.75" thickBot="1" x14ac:dyDescent="0.3">
      <c r="A96" s="76" t="s">
        <v>116</v>
      </c>
      <c r="B96" s="77" t="s">
        <v>117</v>
      </c>
      <c r="C96" s="78">
        <f>C41+C62+C95</f>
        <v>0</v>
      </c>
      <c r="D96" s="78">
        <f>D41+D62+D95</f>
        <v>0</v>
      </c>
      <c r="E96" s="110">
        <f>E41+E62+E95</f>
        <v>0</v>
      </c>
      <c r="F96" s="110">
        <f>F41+F62+F95</f>
        <v>115.66</v>
      </c>
      <c r="G96" s="110">
        <f>G41+G62+G95</f>
        <v>294</v>
      </c>
      <c r="H96" s="10"/>
      <c r="I96" s="10"/>
    </row>
    <row r="97" spans="2:5" x14ac:dyDescent="0.25">
      <c r="B97" s="29"/>
      <c r="C97" s="29"/>
      <c r="D97" s="29"/>
    </row>
    <row r="98" spans="2:5" x14ac:dyDescent="0.25">
      <c r="B98" s="30"/>
      <c r="C98" s="29"/>
      <c r="D98" s="29"/>
    </row>
    <row r="99" spans="2:5" x14ac:dyDescent="0.25">
      <c r="C99" s="10"/>
      <c r="D99" s="10"/>
      <c r="E99" s="56"/>
    </row>
    <row r="100" spans="2:5" x14ac:dyDescent="0.25">
      <c r="C100" s="10"/>
      <c r="D100" s="10"/>
      <c r="E100" s="56"/>
    </row>
    <row r="101" spans="2:5" x14ac:dyDescent="0.25">
      <c r="C101" s="10"/>
      <c r="D101" s="10"/>
      <c r="E101" s="56"/>
    </row>
    <row r="102" spans="2:5" x14ac:dyDescent="0.25">
      <c r="C102" s="10"/>
      <c r="D102" s="10"/>
      <c r="E102" s="56"/>
    </row>
    <row r="103" spans="2:5" x14ac:dyDescent="0.25">
      <c r="C103" s="10"/>
      <c r="D103" s="10"/>
      <c r="E103" s="56"/>
    </row>
    <row r="104" spans="2:5" x14ac:dyDescent="0.25">
      <c r="C104" s="10"/>
      <c r="D104" s="10"/>
      <c r="E104" s="56"/>
    </row>
    <row r="105" spans="2:5" x14ac:dyDescent="0.25">
      <c r="C105" s="10"/>
      <c r="D105" s="10"/>
      <c r="E105" s="56"/>
    </row>
    <row r="106" spans="2:5" x14ac:dyDescent="0.25">
      <c r="C106" s="10"/>
      <c r="D106" s="10"/>
      <c r="E106" s="56"/>
    </row>
  </sheetData>
  <mergeCells count="4">
    <mergeCell ref="A1:A2"/>
    <mergeCell ref="B1:B2"/>
    <mergeCell ref="E1:E2"/>
    <mergeCell ref="C1:C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headerFooter>
    <oddHeader>&amp;C&amp;"Times New Roman,Félkövér"&amp;10Vadvirág Napköziotthonos Óvoda bevételei és kiadásai mérlegszerűen 
2014. év&amp;R&amp;"Times New Roman,Normál"&amp;10 3. sz. melléklet
EFt</oddHeader>
  </headerFooter>
  <rowBreaks count="1" manualBreakCount="1">
    <brk id="9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5" x14ac:dyDescent="0.25"/>
  <cols>
    <col min="1" max="1" width="17.7109375" customWidth="1"/>
    <col min="2" max="2" width="29.140625" customWidth="1"/>
    <col min="3" max="3" width="22.7109375" customWidth="1"/>
  </cols>
  <sheetData>
    <row r="1" spans="1:3" ht="39" x14ac:dyDescent="0.25">
      <c r="A1" s="206"/>
      <c r="B1" s="207" t="s">
        <v>169</v>
      </c>
      <c r="C1" s="208" t="s">
        <v>170</v>
      </c>
    </row>
    <row r="2" spans="1:3" x14ac:dyDescent="0.25">
      <c r="A2" s="209"/>
      <c r="B2" s="210"/>
      <c r="C2" s="211"/>
    </row>
    <row r="3" spans="1:3" x14ac:dyDescent="0.25">
      <c r="A3" s="209" t="s">
        <v>0</v>
      </c>
      <c r="B3" s="212" t="s">
        <v>19</v>
      </c>
      <c r="C3" s="211">
        <v>3888</v>
      </c>
    </row>
    <row r="4" spans="1:3" x14ac:dyDescent="0.25">
      <c r="A4" s="209"/>
      <c r="B4" s="210"/>
      <c r="C4" s="211"/>
    </row>
    <row r="5" spans="1:3" x14ac:dyDescent="0.25">
      <c r="A5" s="209" t="s">
        <v>42</v>
      </c>
      <c r="B5" s="212" t="s">
        <v>22</v>
      </c>
      <c r="C5" s="211">
        <v>0</v>
      </c>
    </row>
    <row r="6" spans="1:3" x14ac:dyDescent="0.25">
      <c r="A6" s="209"/>
      <c r="B6" s="212"/>
      <c r="C6" s="211"/>
    </row>
    <row r="7" spans="1:3" x14ac:dyDescent="0.25">
      <c r="A7" s="209" t="s">
        <v>51</v>
      </c>
      <c r="B7" s="213" t="s">
        <v>171</v>
      </c>
      <c r="C7" s="211"/>
    </row>
    <row r="8" spans="1:3" x14ac:dyDescent="0.25">
      <c r="A8" s="209"/>
      <c r="B8" s="214"/>
      <c r="C8" s="211"/>
    </row>
    <row r="9" spans="1:3" x14ac:dyDescent="0.25">
      <c r="A9" s="209"/>
      <c r="B9" s="214"/>
      <c r="C9" s="211"/>
    </row>
    <row r="10" spans="1:3" x14ac:dyDescent="0.25">
      <c r="A10" s="209"/>
      <c r="B10" s="214"/>
      <c r="C10" s="211"/>
    </row>
    <row r="11" spans="1:3" x14ac:dyDescent="0.25">
      <c r="A11" s="209"/>
      <c r="B11" s="215"/>
      <c r="C11" s="211"/>
    </row>
    <row r="12" spans="1:3" ht="15.75" thickBot="1" x14ac:dyDescent="0.3">
      <c r="A12" s="216" t="s">
        <v>172</v>
      </c>
      <c r="B12" s="217"/>
      <c r="C12" s="218">
        <f>SUM(C3:C11)</f>
        <v>3888</v>
      </c>
    </row>
    <row r="13" spans="1:3" x14ac:dyDescent="0.25">
      <c r="A13" s="219"/>
      <c r="B13" s="220"/>
      <c r="C13" s="221"/>
    </row>
  </sheetData>
  <mergeCells count="1">
    <mergeCell ref="A12:B1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össz 2</vt:lpstr>
      <vt:lpstr>Önk 2a</vt:lpstr>
      <vt:lpstr>Óvoda 2b</vt:lpstr>
      <vt:lpstr>Tartalék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Baumgartner Mónika</dc:creator>
  <cp:lastModifiedBy>Bartha Eniko</cp:lastModifiedBy>
  <cp:lastPrinted>2014-09-10T08:35:22Z</cp:lastPrinted>
  <dcterms:created xsi:type="dcterms:W3CDTF">2013-01-21T10:18:21Z</dcterms:created>
  <dcterms:modified xsi:type="dcterms:W3CDTF">2017-01-17T20:57:06Z</dcterms:modified>
</cp:coreProperties>
</file>