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45" windowWidth="11625" windowHeight="6225" tabRatio="900" firstSheet="2" activeTab="2"/>
  </bookViews>
  <sheets>
    <sheet name="boritólap" sheetId="1" state="hidden" r:id="rId1"/>
    <sheet name="mellékletfelsorolás" sheetId="2" state="hidden" r:id="rId2"/>
    <sheet name="tartalom" sheetId="3" r:id="rId3"/>
    <sheet name="mérlbev13" sheetId="4" r:id="rId4"/>
    <sheet name="állami tám." sheetId="5" state="hidden" r:id="rId5"/>
    <sheet name="Egysz.mérleg" sheetId="6" state="hidden" r:id="rId6"/>
    <sheet name="mérlkiad13" sheetId="7" r:id="rId7"/>
    <sheet name="Önk13" sheetId="8" r:id="rId8"/>
    <sheet name="intézményi " sheetId="9" state="hidden" r:id="rId9"/>
    <sheet name="önksegély13" sheetId="10" r:id="rId10"/>
    <sheet name="önktám13" sheetId="11" r:id="rId11"/>
    <sheet name="önktart13" sheetId="12" r:id="rId12"/>
    <sheet name="int13" sheetId="13" r:id="rId13"/>
    <sheet name="nemz13" sheetId="14" r:id="rId14"/>
    <sheet name="Likvid13" sheetId="15" r:id="rId15"/>
    <sheet name="munkalap" sheetId="16" state="hidden" r:id="rId16"/>
  </sheets>
  <definedNames>
    <definedName name="csDesignMode">1</definedName>
    <definedName name="_xlnm.Print_Titles" localSheetId="3">'mérlbev13'!$1:$1</definedName>
    <definedName name="_xlnm.Print_Titles" localSheetId="7">'Önk13'!$A:$B</definedName>
    <definedName name="_xlnm.Print_Area" localSheetId="8">'intézményi '!$A$1:$I$460</definedName>
  </definedNames>
  <calcPr fullCalcOnLoad="1"/>
</workbook>
</file>

<file path=xl/sharedStrings.xml><?xml version="1.0" encoding="utf-8"?>
<sst xmlns="http://schemas.openxmlformats.org/spreadsheetml/2006/main" count="860" uniqueCount="353">
  <si>
    <t>Építményadó</t>
  </si>
  <si>
    <t>Iparűzési adó</t>
  </si>
  <si>
    <t>Talajterhelési díj</t>
  </si>
  <si>
    <t>Megnevezése</t>
  </si>
  <si>
    <t>Működési költségvetés</t>
  </si>
  <si>
    <t>Személyi juttatások</t>
  </si>
  <si>
    <t>Munkaadókat terhelő járulékok</t>
  </si>
  <si>
    <t>Dologi kiadások</t>
  </si>
  <si>
    <t>Ellátottak pénzbeli juttatása</t>
  </si>
  <si>
    <t>Egyéb működési célú támogatások</t>
  </si>
  <si>
    <t>Összesen</t>
  </si>
  <si>
    <t>Felhalmozási költségvetés</t>
  </si>
  <si>
    <t>Beruházás</t>
  </si>
  <si>
    <t>Felújítás</t>
  </si>
  <si>
    <t>Polgármesteri Hivatal</t>
  </si>
  <si>
    <t>Egyéb működési célú támogatások, kiadások</t>
  </si>
  <si>
    <t>GESZ</t>
  </si>
  <si>
    <t>Óvoda</t>
  </si>
  <si>
    <t>Családsegítő</t>
  </si>
  <si>
    <t>Gondozási központ</t>
  </si>
  <si>
    <t>Tűzoltóság</t>
  </si>
  <si>
    <t>SZEI</t>
  </si>
  <si>
    <t>Barcsay Általános Iskola</t>
  </si>
  <si>
    <t>Izbégi Általános Iskola</t>
  </si>
  <si>
    <t>II. Rákóczi Ált. Isk. és Gimnázium</t>
  </si>
  <si>
    <t>Templomdombi Általános Iskola</t>
  </si>
  <si>
    <t>GESZ     (mint szolgáltató)</t>
  </si>
  <si>
    <t>Megnevezés</t>
  </si>
  <si>
    <t>Kiadások</t>
  </si>
  <si>
    <t>Bevételek</t>
  </si>
  <si>
    <t>Intézményi bevételek</t>
  </si>
  <si>
    <t>Önkormányzati támogatás</t>
  </si>
  <si>
    <t>Előző évi pénzmaradvány</t>
  </si>
  <si>
    <t>Engedélyezett létszám (fő)</t>
  </si>
  <si>
    <t>Bölcsőde</t>
  </si>
  <si>
    <t>OEP támogatás</t>
  </si>
  <si>
    <t>Szentendre Város Önkormányzat</t>
  </si>
  <si>
    <t>Polgármesteri Hivatala</t>
  </si>
  <si>
    <t>Közgazdasági Iroda</t>
  </si>
  <si>
    <t xml:space="preserve">Puhl Márta </t>
  </si>
  <si>
    <t>irodavezető</t>
  </si>
  <si>
    <t>Változás</t>
  </si>
  <si>
    <t>Ft-ban</t>
  </si>
  <si>
    <t>EFt-ban</t>
  </si>
  <si>
    <t>%-ban</t>
  </si>
  <si>
    <t>Települési igazgatási és kommunális feladatok</t>
  </si>
  <si>
    <t>Lakott külterülettel kapcsolatos feladatok</t>
  </si>
  <si>
    <t>Körzeti igazgatási feladatok</t>
  </si>
  <si>
    <t>Üdülőhelyi feladatok</t>
  </si>
  <si>
    <t>Pénzbeli és természetbeni szociális és gyermekjóléti ellátások</t>
  </si>
  <si>
    <t>A lakáshoz jutás feladatai</t>
  </si>
  <si>
    <t>Szociális és gyermekjóléti alapszolgáltatási feladatok</t>
  </si>
  <si>
    <t>Nappali szociális intézményi ellátás</t>
  </si>
  <si>
    <t>Hajléktalanok átmeneti intézményei</t>
  </si>
  <si>
    <t>Gyermekek napközbeni ellátása</t>
  </si>
  <si>
    <t>Óvodai nevelés</t>
  </si>
  <si>
    <t>Hozzájárulások egyéb közoktatási szakmai feladatokhoz</t>
  </si>
  <si>
    <t>Hozzájárulások szociális jellegű ellátotti juttatásokhoz</t>
  </si>
  <si>
    <t>Differenciált hozzájárulások egyes közoktatási intézményeket fenntartó települési önkormányzatok feladatellátásához</t>
  </si>
  <si>
    <t>Helyi közművelődési és közgyűjteményi feladatok</t>
  </si>
  <si>
    <t>Települési sportfeladatok</t>
  </si>
  <si>
    <t>Szakmai fejlesztési feladatok</t>
  </si>
  <si>
    <t>Önkormányzat által szervezett közcélú foglalkoztatás támogatása</t>
  </si>
  <si>
    <t>Pedagógiai szakmai szolgáltatás</t>
  </si>
  <si>
    <t>Minőségfejlesztési feladatok</t>
  </si>
  <si>
    <t>Diáksporttal kapcsolatos feladatok támogatása</t>
  </si>
  <si>
    <t>Szociális továbbképzés és szakvizsga támogatása</t>
  </si>
  <si>
    <t>Helyi önkormányzati hivatásos tűzoltóságok támogatása</t>
  </si>
  <si>
    <t>Kiegészítő támogatás helyi önkormányzatok bérkiadásaihoz</t>
  </si>
  <si>
    <t>Pedagógiai szakmai feladatokhoz kapcsolódó hozzájárulások</t>
  </si>
  <si>
    <t>Hozzájárulás tömegközlekedési feladatokhoz</t>
  </si>
  <si>
    <t>Középiskolai pedagógusok felkészülésének támogatása a kétszintű érettségihez</t>
  </si>
  <si>
    <t>Pedagógusok szakkönyvvásárlása</t>
  </si>
  <si>
    <t>Költségvetési kapcsolatokból összesen:</t>
  </si>
  <si>
    <t>Nem gyógypedagógiai iskolai oktatás</t>
  </si>
  <si>
    <t>Különleges gondozás keretében nyújtott ellátás</t>
  </si>
  <si>
    <t>Pedagógus szakvizsga és továbbképzés támogatása</t>
  </si>
  <si>
    <t>Összesen (3.sz. melléklet)</t>
  </si>
  <si>
    <t>Összesen (8.sz. melléklet)</t>
  </si>
  <si>
    <t>Összesen (3.sz. és 8.sz. melléklet)</t>
  </si>
  <si>
    <t>Helyi adók</t>
  </si>
  <si>
    <t xml:space="preserve">SZJA-ból átengedett </t>
  </si>
  <si>
    <t>Kiegészítő támogatás egyes közoktatási feladatok ellátásához</t>
  </si>
  <si>
    <t>Szá- ma</t>
  </si>
  <si>
    <t>Cím/ Alcím</t>
  </si>
  <si>
    <t>Céltartalékok</t>
  </si>
  <si>
    <t>Mellékletek</t>
  </si>
  <si>
    <t>Költségvetési kapcsolatok (állami támogatás)</t>
  </si>
  <si>
    <t>1.</t>
  </si>
  <si>
    <t>2.</t>
  </si>
  <si>
    <t>Költségvetési előriányzatok önállóan és részben önállóan gazdálkodó költségvetési szervenként / kiemelt előriányzatonként / létszámkeret</t>
  </si>
  <si>
    <t>1/A.</t>
  </si>
  <si>
    <t>Ellátottak pénzbeli támogatása</t>
  </si>
  <si>
    <t>Támogatás, pénzeszköz átadás</t>
  </si>
  <si>
    <t>3.</t>
  </si>
  <si>
    <t>Felújítások</t>
  </si>
  <si>
    <t>4.</t>
  </si>
  <si>
    <t>Beruházások</t>
  </si>
  <si>
    <t>5.</t>
  </si>
  <si>
    <t>A Polgármesteri Hivatal költségvetése feladatonként</t>
  </si>
  <si>
    <t>6.</t>
  </si>
  <si>
    <t>Több éves kihatással járó feladatok előirányzatai éves bontásban</t>
  </si>
  <si>
    <t>7.</t>
  </si>
  <si>
    <t>A működési és felhalmozási célú bevételi és kiadási előirányzatok bemutatása                   mérlegszerűen</t>
  </si>
  <si>
    <t>Mindösszesen</t>
  </si>
  <si>
    <t>Hosszú lejáratú kötelezettségek</t>
  </si>
  <si>
    <t>5/A</t>
  </si>
  <si>
    <t>5/B</t>
  </si>
  <si>
    <t>5/C</t>
  </si>
  <si>
    <t>A Helyi Kisebbségi Önkormányzatok költségvetése</t>
  </si>
  <si>
    <t>I.</t>
  </si>
  <si>
    <t xml:space="preserve">2004. évi </t>
  </si>
  <si>
    <t>8.</t>
  </si>
  <si>
    <t>alakulását bemutató mérleg</t>
  </si>
  <si>
    <t>9.</t>
  </si>
  <si>
    <t>10.</t>
  </si>
  <si>
    <t xml:space="preserve">Az önkormányzat fenntartásában működő intézmények nyersanyag normái </t>
  </si>
  <si>
    <t>és önköltségi árai</t>
  </si>
  <si>
    <t>II.</t>
  </si>
  <si>
    <t>III.</t>
  </si>
  <si>
    <t>IV.</t>
  </si>
  <si>
    <t>V.</t>
  </si>
  <si>
    <t>A működési és fejlesztési célú bevételek és kiadások 2005 - 2006 - 2007. évi</t>
  </si>
  <si>
    <t>Előirányzat-felhasználási terv</t>
  </si>
  <si>
    <t>Szentendre, 2005. február 09.</t>
  </si>
  <si>
    <t>Szentendre Város                                                           2005. évi                                                                  költségvetési tervezetete                                                          (3. változat)</t>
  </si>
  <si>
    <t>2005. év mód.</t>
  </si>
  <si>
    <t>Hosszúlejáratú kölcsön</t>
  </si>
  <si>
    <t>Eszközök / források</t>
  </si>
  <si>
    <t>Auditálási eltérések</t>
  </si>
  <si>
    <t>2004. évi auditált beszámoló</t>
  </si>
  <si>
    <t>ESZKÖZÖK</t>
  </si>
  <si>
    <t>A</t>
  </si>
  <si>
    <t>Befektetett eszközök</t>
  </si>
  <si>
    <t>Immateriális javak</t>
  </si>
  <si>
    <t>Tárgyi eszközök</t>
  </si>
  <si>
    <t>Befektetett pénzügyi eszközök</t>
  </si>
  <si>
    <t>Üzemeltetésre átadott eszközök</t>
  </si>
  <si>
    <t>B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</si>
  <si>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</si>
  <si>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</si>
  <si>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</si>
  <si>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</si>
  <si>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</si>
  <si>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</si>
  <si>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</si>
  <si>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</si>
  <si>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D</t>
  </si>
  <si>
    <t>Saját tőke</t>
  </si>
  <si>
    <t>Induló tőke</t>
  </si>
  <si>
    <t>Tőkeváltozások</t>
  </si>
  <si>
    <t>Értékelési tartalék</t>
  </si>
  <si>
    <t>E</t>
  </si>
  <si>
    <t>Tartalékok összesen</t>
  </si>
  <si>
    <t>Költségvetési tartalékok</t>
  </si>
  <si>
    <t>Vállalkozási tartalékok</t>
  </si>
  <si>
    <t>F</t>
  </si>
  <si>
    <t>Kötelezettségek összesen</t>
  </si>
  <si>
    <t>Hosszúlejáratú kötelezettségek</t>
  </si>
  <si>
    <t>Rövidlejáratú kötelezettségek</t>
  </si>
  <si>
    <t>Egyéb passzív pénzügyi elszámolások</t>
  </si>
  <si>
    <t>Források összesen</t>
  </si>
  <si>
    <t>Dunakanyari és Pilisi Önkormányzatok Többcélú Kistérségi Társulása</t>
  </si>
  <si>
    <t>2005. 06. 23-i fordulónapi</t>
  </si>
  <si>
    <t xml:space="preserve">Hiteltörlesztés </t>
  </si>
  <si>
    <t>Egyéb felhalmozási támogatások</t>
  </si>
  <si>
    <t>OEP-től átvett</t>
  </si>
  <si>
    <t>Intézményi átvett pénzeszköz</t>
  </si>
  <si>
    <t xml:space="preserve">2005. év </t>
  </si>
  <si>
    <t xml:space="preserve">2006. év </t>
  </si>
  <si>
    <t xml:space="preserve">Bevételek </t>
  </si>
  <si>
    <t>Intézmények összesen</t>
  </si>
  <si>
    <t>SZMMI</t>
  </si>
  <si>
    <t>Működési bevétel</t>
  </si>
  <si>
    <t>Felhalmozási bevétel</t>
  </si>
  <si>
    <t>Helyi önkormányzat</t>
  </si>
  <si>
    <t>2010. évre bevallott személyi jövedelemadó 8%-a</t>
  </si>
  <si>
    <t>Beszedett gépjárműadó 100 %-a</t>
  </si>
  <si>
    <t>2011. évi CLXXXVIII. tv. 31.§ (1)</t>
  </si>
  <si>
    <t>2011. évi CLXXXVIII. tv. 31.§ (2)</t>
  </si>
  <si>
    <t>2011. évi CLXXXVIII. tv. 31.§ (3)</t>
  </si>
  <si>
    <t>2011. évi CLXXXVIII. tv. 32.§ (1) a)</t>
  </si>
  <si>
    <t>2011. évi CLXXXVIII. tv. 34.§ (1)</t>
  </si>
  <si>
    <t>2011. évi CLXXXVIII. tv. 34.§ (2)</t>
  </si>
  <si>
    <t>Működési és felhalmozási célú támogatás értékű bevétel</t>
  </si>
  <si>
    <t>Kapott támogatás</t>
  </si>
  <si>
    <t xml:space="preserve">368/2011.(XII.31.)Korm.rend. 2.§ </t>
  </si>
  <si>
    <t>Központi költségvetésből</t>
  </si>
  <si>
    <t>A helyi önkormányzat költségvetéséből</t>
  </si>
  <si>
    <t>368/2011.(XII.31.)Korm.rend. 2.§ b)</t>
  </si>
  <si>
    <t>Működési célú</t>
  </si>
  <si>
    <t>Felhalmozási célú</t>
  </si>
  <si>
    <t>Közhatalmi bevételek</t>
  </si>
  <si>
    <t>368/2011.(XII.31.)Korm.rend. 2.§ c)</t>
  </si>
  <si>
    <t>(Áht.5.§ (1) a)</t>
  </si>
  <si>
    <t>Idegenforgalmi adó tartózkodás után</t>
  </si>
  <si>
    <t>Idegenforgalmi adó épület után</t>
  </si>
  <si>
    <t>Helyi adókkal kapcsolatos bírság és egyéb díj</t>
  </si>
  <si>
    <t>Igazságszolgáltatási díj</t>
  </si>
  <si>
    <t>Bírság</t>
  </si>
  <si>
    <t>Intézményi működési bevétel</t>
  </si>
  <si>
    <t>368/2011.(XII.31.)Korm.rend. 2.§ d)</t>
  </si>
  <si>
    <t>368/2011.(XII.31.)Korm.rend. 2.§ e)</t>
  </si>
  <si>
    <t>368/2011.(XII.31.)Korm.rend. 2.§ f)</t>
  </si>
  <si>
    <t>ebből: európai uniós forrásból</t>
  </si>
  <si>
    <r>
      <t xml:space="preserve">Működési és felhalmozási célú átvett pénzeszköz </t>
    </r>
    <r>
      <rPr>
        <sz val="8"/>
        <color indexed="8"/>
        <rFont val="Times New Roman"/>
        <family val="1"/>
      </rPr>
      <t>(államháztartáson kívülről)</t>
    </r>
  </si>
  <si>
    <t>Egyéb saját bevétel</t>
  </si>
  <si>
    <r>
      <rPr>
        <b/>
        <sz val="8"/>
        <color indexed="8"/>
        <rFont val="Times New Roman"/>
        <family val="1"/>
      </rPr>
      <t>Kölcsön</t>
    </r>
    <r>
      <rPr>
        <sz val="8"/>
        <color indexed="8"/>
        <rFont val="Times New Roman"/>
        <family val="1"/>
      </rPr>
      <t xml:space="preserve"> (nyújtott kölcsön visszatérülése = dolgozói lakásalap)</t>
    </r>
  </si>
  <si>
    <t>368/2011.(XII.31.)Korm.rend. 2.§ h)</t>
  </si>
  <si>
    <t>368/2011.(XII.31.)Korm.rend. 2.§ i)</t>
  </si>
  <si>
    <t>Költségvetési bevétel összesen</t>
  </si>
  <si>
    <t>BEVÉTELEK MINDÖSSZESEN</t>
  </si>
  <si>
    <t>Működési</t>
  </si>
  <si>
    <t>Magánszemélyek kommunális adója</t>
  </si>
  <si>
    <t>Működési hozam- és kamatbevétel</t>
  </si>
  <si>
    <t>Munkaadókat terhelő járulékok és szociális hozzájárulási adó</t>
  </si>
  <si>
    <t>Ellátottak pénzbeli juttatásai</t>
  </si>
  <si>
    <t>Áht-6.§ (3)</t>
  </si>
  <si>
    <t>Ebből: európai úniós forrásból</t>
  </si>
  <si>
    <t>Költségvetési kiadások összesen</t>
  </si>
  <si>
    <t>KIADÁSOK MINDÖSSZESEN</t>
  </si>
  <si>
    <r>
      <t xml:space="preserve">Finanszírozási bevételek </t>
    </r>
    <r>
      <rPr>
        <sz val="8"/>
        <color indexed="8"/>
        <rFont val="Times New Roman"/>
        <family val="1"/>
      </rPr>
      <t>(hitel, kölcsön felvételek)</t>
    </r>
  </si>
  <si>
    <t>Működési kiadás</t>
  </si>
  <si>
    <t>Felhalmozási kiadás</t>
  </si>
  <si>
    <t>(támogatások, pénzeszköz átadások)</t>
  </si>
  <si>
    <t>Egyéb működési célú kiadások</t>
  </si>
  <si>
    <t>Ebből: kamatfizetési kötelezettség</t>
  </si>
  <si>
    <t>Költségvetéis kiadások összesen</t>
  </si>
  <si>
    <r>
      <t xml:space="preserve">Finanszírozási kiadások </t>
    </r>
    <r>
      <rPr>
        <sz val="8"/>
        <color indexed="8"/>
        <rFont val="Times New Roman"/>
        <family val="1"/>
      </rPr>
      <t>(hiteltörlesztés, lizindíj)</t>
    </r>
  </si>
  <si>
    <t>Nyújtott önkormányzati támogatás</t>
  </si>
  <si>
    <r>
      <t xml:space="preserve">Nyújtott kölcsön </t>
    </r>
    <r>
      <rPr>
        <sz val="8"/>
        <color indexed="8"/>
        <rFont val="Times New Roman"/>
        <family val="1"/>
      </rPr>
      <t>(dolgozói lakásalap)</t>
    </r>
  </si>
  <si>
    <r>
      <rPr>
        <b/>
        <sz val="8"/>
        <color indexed="8"/>
        <rFont val="Times New Roman"/>
        <family val="1"/>
      </rPr>
      <t xml:space="preserve">Költségvetési tartalék </t>
    </r>
    <r>
      <rPr>
        <sz val="8"/>
        <color indexed="8"/>
        <rFont val="Times New Roman"/>
        <family val="1"/>
      </rPr>
      <t>(általános és céltartalék)</t>
    </r>
  </si>
  <si>
    <t>Nemzetiségi önkormányzatok</t>
  </si>
  <si>
    <t>Felhalmozási</t>
  </si>
  <si>
    <t>Egyéb felhalmozási célú kiadások</t>
  </si>
  <si>
    <t>Működési tartalék</t>
  </si>
  <si>
    <t>Felhalmozási tartalék</t>
  </si>
  <si>
    <t>Általános tartalék</t>
  </si>
  <si>
    <t>Céltartalék</t>
  </si>
  <si>
    <r>
      <t>Egyéb működési célú kiadások</t>
    </r>
    <r>
      <rPr>
        <sz val="8"/>
        <color indexed="8"/>
        <rFont val="Times New Roman"/>
        <family val="1"/>
      </rPr>
      <t xml:space="preserve"> </t>
    </r>
  </si>
  <si>
    <r>
      <t xml:space="preserve">Finanszírozási kiadások </t>
    </r>
    <r>
      <rPr>
        <sz val="8"/>
        <color indexed="8"/>
        <rFont val="Times New Roman"/>
        <family val="1"/>
      </rPr>
      <t>(hiteltörlesztés, lízingdíj)</t>
    </r>
  </si>
  <si>
    <t>A működési és felhalmozási célú bevételi és kiadási előirányzatok bemutatása mérlegszerűen</t>
  </si>
  <si>
    <t>A helyi önkormányzat bevételei és kiadásai mérlegszerűen</t>
  </si>
  <si>
    <t>A helyi önkormányzat által nyújtott pénzbeli ellátások</t>
  </si>
  <si>
    <t>A helyi önkormányzat által nyújtott támogatások</t>
  </si>
  <si>
    <t>A helyi önkormányzat költségvetési tartaléka</t>
  </si>
  <si>
    <t>Engedélyezett létszám</t>
  </si>
  <si>
    <t>Közfoglalkoztatottak létszáma</t>
  </si>
  <si>
    <t>Munkaadót terhelő járulékok és szociális hozzájárulási adó</t>
  </si>
  <si>
    <t>Finanszírozási bevétel</t>
  </si>
  <si>
    <t>Működési és felhalmozási célú átvett pénzeszköz (államháztartáson kívülről)</t>
  </si>
  <si>
    <t>Finanszírozási kiadás</t>
  </si>
  <si>
    <t>Fejlesztési</t>
  </si>
  <si>
    <t>Fejlesztésiből: kötvénybevétel</t>
  </si>
  <si>
    <t>Költségvetési egyenleg</t>
  </si>
  <si>
    <t xml:space="preserve">I. </t>
  </si>
  <si>
    <t>Működési célú támogatások, pénzeszköz átadások</t>
  </si>
  <si>
    <t>Működési támogatás összesen</t>
  </si>
  <si>
    <t xml:space="preserve">II. </t>
  </si>
  <si>
    <t>Fejlesztési célú támogatások, pénzeszköz átadások</t>
  </si>
  <si>
    <t>Működési tartalék összesen</t>
  </si>
  <si>
    <t>Felhalmozási tartalék összesen</t>
  </si>
  <si>
    <r>
      <t>Kölcsön</t>
    </r>
    <r>
      <rPr>
        <sz val="8"/>
        <color indexed="8"/>
        <rFont val="Times New Roman"/>
        <family val="1"/>
      </rPr>
      <t xml:space="preserve"> (nyújtott kölcsön visszatérülése = dolgozói lakásalap)</t>
    </r>
  </si>
  <si>
    <t xml:space="preserve">2012. év </t>
  </si>
  <si>
    <r>
      <t>Ellátottak pénzbeli juttatásai</t>
    </r>
    <r>
      <rPr>
        <sz val="8"/>
        <color indexed="8"/>
        <rFont val="Times New Roman"/>
        <family val="1"/>
      </rPr>
      <t xml:space="preserve"> </t>
    </r>
  </si>
  <si>
    <t xml:space="preserve">Felújítások </t>
  </si>
  <si>
    <t>Bevétel/Kiadás</t>
  </si>
  <si>
    <t xml:space="preserve">Működési és felhalmozási célú átvett pénzeszköz </t>
  </si>
  <si>
    <t>Fejlesztési támogatás összesen</t>
  </si>
  <si>
    <r>
      <rPr>
        <b/>
        <sz val="8"/>
        <color indexed="8"/>
        <rFont val="Times New Roman"/>
        <family val="1"/>
      </rPr>
      <t>Nyújtott kölcsön</t>
    </r>
    <r>
      <rPr>
        <sz val="8"/>
        <color indexed="8"/>
        <rFont val="Times New Roman"/>
        <family val="1"/>
      </rPr>
      <t xml:space="preserve"> (dolgozói lakásalap, gazdasági társaság)</t>
    </r>
  </si>
  <si>
    <t>Éven belüli hitel (folyószámla és munkabér)</t>
  </si>
  <si>
    <t>Rendszeres szociális segély Szt. 37. § (1) b)-c)</t>
  </si>
  <si>
    <t>Rendszeres szociális segély Szt. 37. § (1) a)</t>
  </si>
  <si>
    <t>Foglalkoztatást helyettesítő támogatás</t>
  </si>
  <si>
    <t>Önkormányzat  2012. évi várható teljesítési adatai</t>
  </si>
  <si>
    <t>Önkormányzat      2012. évi terv adatai</t>
  </si>
  <si>
    <t xml:space="preserve">2013. év </t>
  </si>
  <si>
    <t>2012. év</t>
  </si>
  <si>
    <t>Önkormányzat által irányított költségvetési szerv (Óvoda)</t>
  </si>
  <si>
    <t>2013. év</t>
  </si>
  <si>
    <t>Lakásfenntartási támogatás (normatív Szt. 38. § (1) a)</t>
  </si>
  <si>
    <t>Ápolási díj (normatív) Szt. 41. § (1), 43/A§(1) és (4)bek.</t>
  </si>
  <si>
    <t xml:space="preserve">Ápolási díj (helyi megállapítás) Szt. 43/B.§ </t>
  </si>
  <si>
    <t>Temetési segély Szt. 46.§</t>
  </si>
  <si>
    <t xml:space="preserve">Egyéb az önkormányzat rendeletében megállapított juttatás </t>
  </si>
  <si>
    <t>Közgyógyellátás Szt.49.§</t>
  </si>
  <si>
    <t>Önkormányzat</t>
  </si>
  <si>
    <t>2012. év terv</t>
  </si>
  <si>
    <t>2012. év tény</t>
  </si>
  <si>
    <t>Átmeneti segély Szt.45.§</t>
  </si>
  <si>
    <t>Rendkívüli gyermekvédelmi támogatása Gyvt. 21.§</t>
  </si>
  <si>
    <t>Családi támogatás</t>
  </si>
  <si>
    <t>Köztemetés SZt. 48.§</t>
  </si>
  <si>
    <t>2013. év    terv</t>
  </si>
  <si>
    <t>Rendszeres gyermekvédelmi kedvezményben részesülők pénzbeli támogatása Gyvt. 20/A.§</t>
  </si>
  <si>
    <t>Igazgatási feladatok</t>
  </si>
  <si>
    <t>Közvilágítás</t>
  </si>
  <si>
    <t xml:space="preserve">Köztemető fenntartás </t>
  </si>
  <si>
    <t>Zöldterület fenntartása</t>
  </si>
  <si>
    <t>Városgazdálkodás</t>
  </si>
  <si>
    <t>Ifjúság   gondozás</t>
  </si>
  <si>
    <t>Közfoglalkoztatás</t>
  </si>
  <si>
    <t>Közművelődés</t>
  </si>
  <si>
    <t>Nem lakóingatlan bérbeadása</t>
  </si>
  <si>
    <t>Helyi önkormányzat működésének áltatános támogatása</t>
  </si>
  <si>
    <t>Óvodapedagógusok bértámogatása</t>
  </si>
  <si>
    <t>Óvodaműködtetési támogatás</t>
  </si>
  <si>
    <t>Hozzájárulás a pénzbeli juttatásokhoz</t>
  </si>
  <si>
    <t>Határozat</t>
  </si>
  <si>
    <t xml:space="preserve"> </t>
  </si>
  <si>
    <t>Szentendrei Közös Önkormányzati Hivatalnak az Önkormányzat működési feladatainak ellátására a költségvetési koncepció szerint</t>
  </si>
  <si>
    <t>Szentendrei Közös Önkormányzati Hivatalnak a rendszeres és rendkívüli szociálsi  juttatásokra (2/B melléklet szerinti jogcímekre)</t>
  </si>
  <si>
    <t>Beszedett gépjárműadó (2012. évben 100 %-a, 2013. évben 40%-a)</t>
  </si>
  <si>
    <t>Támogatás, pénzeszköz átadás (2/B mell.)</t>
  </si>
  <si>
    <t xml:space="preserve">Felhalmozási kiadások </t>
  </si>
  <si>
    <t>Költségvetési tartalék (2/C mell.)</t>
  </si>
  <si>
    <t>Ellátottak pénzbeli juttatása (2/A mell.)</t>
  </si>
  <si>
    <r>
      <t>Ellátottak pénzbeli juttatásai</t>
    </r>
    <r>
      <rPr>
        <sz val="8"/>
        <color indexed="8"/>
        <rFont val="Times New Roman"/>
        <family val="1"/>
      </rPr>
      <t xml:space="preserve"> (2/A melléklet)</t>
    </r>
  </si>
  <si>
    <r>
      <t>Egyéb működési célú kiadások</t>
    </r>
    <r>
      <rPr>
        <sz val="8"/>
        <color indexed="8"/>
        <rFont val="Times New Roman"/>
        <family val="1"/>
      </rPr>
      <t xml:space="preserve"> (2/B melléklet)</t>
    </r>
  </si>
  <si>
    <r>
      <t>Költségvetési tartalék</t>
    </r>
    <r>
      <rPr>
        <sz val="8"/>
        <color indexed="8"/>
        <rFont val="Times New Roman"/>
        <family val="1"/>
      </rPr>
      <t xml:space="preserve"> (2/C melléklet)</t>
    </r>
  </si>
  <si>
    <t>Önkormányzat összesen 2013. év</t>
  </si>
  <si>
    <t>A-B</t>
  </si>
  <si>
    <t>2/A</t>
  </si>
  <si>
    <t>2/B</t>
  </si>
  <si>
    <t>2/C</t>
  </si>
  <si>
    <t>A helyi önkormányzat által működtetett óvoda bevételei és kiadásai mérlegszerűen</t>
  </si>
  <si>
    <t>A nemzetiségi önkormányzat bevételei és kiadásai mérlegszerűen</t>
  </si>
  <si>
    <t>VI.</t>
  </si>
  <si>
    <t>VII.</t>
  </si>
  <si>
    <t>VIII.</t>
  </si>
  <si>
    <t>IX.</t>
  </si>
  <si>
    <t>X.</t>
  </si>
  <si>
    <t>XI.</t>
  </si>
  <si>
    <t>XII.</t>
  </si>
  <si>
    <r>
      <t>Közhatalmi bevételek</t>
    </r>
    <r>
      <rPr>
        <sz val="8"/>
        <rFont val="Times New Roman"/>
        <family val="1"/>
      </rPr>
      <t xml:space="preserve"> (911.922,923)</t>
    </r>
  </si>
  <si>
    <r>
      <t>Intézményi működési bevétel</t>
    </r>
    <r>
      <rPr>
        <sz val="8"/>
        <rFont val="Times New Roman"/>
        <family val="1"/>
      </rPr>
      <t xml:space="preserve"> (912,913,914,916)</t>
    </r>
  </si>
  <si>
    <t>Működési és felhalmozási célú átvett pénzeszköz</t>
  </si>
  <si>
    <t>Kölcsön</t>
  </si>
  <si>
    <t xml:space="preserve">Előző évi pénzmaradvány </t>
  </si>
  <si>
    <t>Költségvetési  bevételek összesen</t>
  </si>
  <si>
    <t>Finanszírozási bevételek</t>
  </si>
  <si>
    <t>Ellátottak juttatásai</t>
  </si>
  <si>
    <t>Nyújtott kölcsön</t>
  </si>
  <si>
    <t>Költségvetési tartalék</t>
  </si>
  <si>
    <t>Finanszírozási kiadások</t>
  </si>
  <si>
    <t>EGYENLEG</t>
  </si>
  <si>
    <t>A helyi önkormányzat költségvetési mérlege közgazdasági tagolásban, előirányzat felhasználási terv</t>
  </si>
  <si>
    <t>Kulturális, közművelődési és sport feladatokra</t>
  </si>
  <si>
    <t>Egyéb működési célú közp.támogatás</t>
  </si>
  <si>
    <t>Egyéb működési célú központi támogatás</t>
  </si>
  <si>
    <t>Adomány Püspökszentlászló Barátainak Egyesület részére 44/2013.(VI.)Kt sz.hat</t>
  </si>
  <si>
    <t>Iskoláztatási támogatás 34/2013. (IV.23.) Kt. Sz hat.</t>
  </si>
  <si>
    <t>Pilisszentlászló Község Önkormányzat 2013. évi költségvetéséről szóló 1/2013. (II.13.) önkormányzati rendelet módosításáról szóló 12/2013. (IX.16.) önkormányzati rendelet mellékletei (módosítás)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</si>
</sst>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###\ ###"/>
    <numFmt numFmtId="180" formatCode="mmmm\ d\.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%"/>
    <numFmt numFmtId="185" formatCode="mmm/\ d\."/>
    <numFmt numFmtId="186" formatCode="0.000000%"/>
    <numFmt numFmtId="187" formatCode="0.00000%"/>
    <numFmt numFmtId="188" formatCode="#,##0.000"/>
    <numFmt numFmtId="189" formatCode="#,##0.0000"/>
    <numFmt numFmtId="190" formatCode="#,##0;[Red]#,##0"/>
    <numFmt numFmtId="191" formatCode="#,##0_ ;[Red]\-#,##0\ "/>
    <numFmt numFmtId="192" formatCode="#,##0_ ;\-#,##0\ "/>
    <numFmt numFmtId="193" formatCode="#,##0\ _F_t"/>
    <numFmt numFmtId="194" formatCode="[$-40E]yyyy\.\ mmmm\ d\."/>
    <numFmt numFmtId="195" formatCode="m\.\ d\."/>
    <numFmt numFmtId="196" formatCode="#,##0\ &quot;Ft&quot;"/>
    <numFmt numFmtId="197" formatCode="[$¥€-2]\ #\ ##,000_);[Red]\([$€-2]\ #\ ##,000\)"/>
  </numFmts>
  <fonts count="46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 vertical="center"/>
      <protection/>
    </xf>
    <xf numFmtId="3" fontId="3" fillId="0" borderId="0" xfId="64" applyNumberFormat="1" applyFont="1" applyBorder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3" fontId="3" fillId="0" borderId="0" xfId="64" applyNumberFormat="1" applyFont="1" applyAlignment="1">
      <alignment vertical="center"/>
      <protection/>
    </xf>
    <xf numFmtId="0" fontId="3" fillId="0" borderId="25" xfId="64" applyFont="1" applyBorder="1" applyAlignment="1">
      <alignment vertical="center"/>
      <protection/>
    </xf>
    <xf numFmtId="0" fontId="3" fillId="0" borderId="25" xfId="64" applyFont="1" applyBorder="1" applyAlignment="1">
      <alignment horizontal="center" vertical="center"/>
      <protection/>
    </xf>
    <xf numFmtId="3" fontId="3" fillId="0" borderId="25" xfId="64" applyNumberFormat="1" applyFont="1" applyBorder="1" applyAlignment="1">
      <alignment vertical="center"/>
      <protection/>
    </xf>
    <xf numFmtId="0" fontId="3" fillId="0" borderId="25" xfId="64" applyFont="1" applyBorder="1">
      <alignment/>
      <protection/>
    </xf>
    <xf numFmtId="3" fontId="3" fillId="0" borderId="25" xfId="64" applyNumberFormat="1" applyFont="1" applyBorder="1">
      <alignment/>
      <protection/>
    </xf>
    <xf numFmtId="0" fontId="2" fillId="0" borderId="0" xfId="64" applyFont="1">
      <alignment/>
      <protection/>
    </xf>
    <xf numFmtId="3" fontId="2" fillId="0" borderId="0" xfId="64" applyNumberFormat="1" applyFont="1">
      <alignment/>
      <protection/>
    </xf>
    <xf numFmtId="0" fontId="1" fillId="0" borderId="10" xfId="0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0" fontId="6" fillId="0" borderId="0" xfId="66">
      <alignment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wrapText="1"/>
    </xf>
    <xf numFmtId="0" fontId="17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8" fillId="0" borderId="13" xfId="0" applyFont="1" applyBorder="1" applyAlignment="1">
      <alignment horizontal="right" wrapText="1"/>
    </xf>
    <xf numFmtId="0" fontId="17" fillId="0" borderId="13" xfId="0" applyFont="1" applyBorder="1" applyAlignment="1">
      <alignment wrapText="1"/>
    </xf>
    <xf numFmtId="0" fontId="13" fillId="0" borderId="13" xfId="0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22" borderId="13" xfId="0" applyFont="1" applyFill="1" applyBorder="1" applyAlignment="1">
      <alignment/>
    </xf>
    <xf numFmtId="0" fontId="17" fillId="22" borderId="24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7" fillId="22" borderId="13" xfId="0" applyFont="1" applyFill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/>
    </xf>
    <xf numFmtId="0" fontId="18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24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7" fillId="0" borderId="27" xfId="0" applyFont="1" applyFill="1" applyBorder="1" applyAlignment="1">
      <alignment/>
    </xf>
    <xf numFmtId="3" fontId="1" fillId="0" borderId="26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3" fontId="11" fillId="0" borderId="13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3" fontId="17" fillId="0" borderId="13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3" fillId="0" borderId="30" xfId="0" applyFont="1" applyBorder="1" applyAlignment="1">
      <alignment/>
    </xf>
    <xf numFmtId="3" fontId="14" fillId="0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3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3" fontId="13" fillId="22" borderId="13" xfId="0" applyNumberFormat="1" applyFont="1" applyFill="1" applyBorder="1" applyAlignment="1">
      <alignment horizontal="right" vertical="center" wrapText="1"/>
    </xf>
    <xf numFmtId="3" fontId="13" fillId="22" borderId="26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" fontId="13" fillId="0" borderId="27" xfId="0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14" xfId="0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23" fillId="0" borderId="13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/>
    </xf>
    <xf numFmtId="3" fontId="17" fillId="22" borderId="16" xfId="0" applyNumberFormat="1" applyFont="1" applyFill="1" applyBorder="1" applyAlignment="1">
      <alignment horizontal="right"/>
    </xf>
    <xf numFmtId="3" fontId="17" fillId="22" borderId="2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3" fontId="17" fillId="22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34" xfId="0" applyFont="1" applyBorder="1" applyAlignment="1">
      <alignment/>
    </xf>
    <xf numFmtId="3" fontId="17" fillId="0" borderId="34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17" fillId="22" borderId="17" xfId="0" applyFont="1" applyFill="1" applyBorder="1" applyAlignment="1">
      <alignment/>
    </xf>
    <xf numFmtId="3" fontId="17" fillId="22" borderId="32" xfId="0" applyNumberFormat="1" applyFont="1" applyFill="1" applyBorder="1" applyAlignment="1">
      <alignment/>
    </xf>
    <xf numFmtId="3" fontId="17" fillId="0" borderId="23" xfId="0" applyNumberFormat="1" applyFont="1" applyBorder="1" applyAlignment="1">
      <alignment/>
    </xf>
    <xf numFmtId="0" fontId="14" fillId="0" borderId="13" xfId="0" applyFont="1" applyBorder="1" applyAlignment="1">
      <alignment wrapTex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22" borderId="28" xfId="0" applyFont="1" applyFill="1" applyBorder="1" applyAlignment="1">
      <alignment horizontal="right"/>
    </xf>
    <xf numFmtId="3" fontId="10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0" fillId="22" borderId="27" xfId="0" applyNumberFormat="1" applyFont="1" applyFill="1" applyBorder="1" applyAlignment="1">
      <alignment horizontal="right"/>
    </xf>
    <xf numFmtId="3" fontId="13" fillId="0" borderId="13" xfId="0" applyNumberFormat="1" applyFont="1" applyBorder="1" applyAlignment="1">
      <alignment horizontal="right" wrapText="1"/>
    </xf>
    <xf numFmtId="3" fontId="13" fillId="0" borderId="13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right"/>
    </xf>
    <xf numFmtId="3" fontId="17" fillId="22" borderId="13" xfId="0" applyNumberFormat="1" applyFont="1" applyFill="1" applyBorder="1" applyAlignment="1">
      <alignment horizontal="right"/>
    </xf>
    <xf numFmtId="3" fontId="17" fillId="22" borderId="2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/>
    </xf>
    <xf numFmtId="3" fontId="18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0" fillId="0" borderId="34" xfId="0" applyNumberFormat="1" applyFont="1" applyBorder="1" applyAlignment="1">
      <alignment wrapText="1"/>
    </xf>
    <xf numFmtId="3" fontId="24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0" fillId="0" borderId="32" xfId="0" applyNumberFormat="1" applyFont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24" fillId="0" borderId="34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13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3" fontId="10" fillId="0" borderId="16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22" borderId="27" xfId="0" applyFont="1" applyFill="1" applyBorder="1" applyAlignment="1">
      <alignment/>
    </xf>
    <xf numFmtId="3" fontId="10" fillId="22" borderId="32" xfId="0" applyNumberFormat="1" applyFont="1" applyFill="1" applyBorder="1" applyAlignment="1">
      <alignment/>
    </xf>
    <xf numFmtId="0" fontId="10" fillId="22" borderId="14" xfId="0" applyFont="1" applyFill="1" applyBorder="1" applyAlignment="1">
      <alignment/>
    </xf>
    <xf numFmtId="0" fontId="10" fillId="22" borderId="25" xfId="0" applyFont="1" applyFill="1" applyBorder="1" applyAlignment="1">
      <alignment horizontal="right"/>
    </xf>
    <xf numFmtId="3" fontId="10" fillId="22" borderId="14" xfId="0" applyNumberFormat="1" applyFont="1" applyFill="1" applyBorder="1" applyAlignment="1">
      <alignment horizontal="right"/>
    </xf>
    <xf numFmtId="3" fontId="10" fillId="22" borderId="34" xfId="0" applyNumberFormat="1" applyFont="1" applyFill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7" fillId="22" borderId="13" xfId="0" applyNumberFormat="1" applyFont="1" applyFill="1" applyBorder="1" applyAlignment="1">
      <alignment/>
    </xf>
    <xf numFmtId="3" fontId="17" fillId="22" borderId="24" xfId="0" applyNumberFormat="1" applyFont="1" applyFill="1" applyBorder="1" applyAlignment="1">
      <alignment/>
    </xf>
    <xf numFmtId="0" fontId="17" fillId="0" borderId="32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3" fontId="17" fillId="0" borderId="17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7" fillId="0" borderId="24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7" fillId="22" borderId="24" xfId="0" applyFont="1" applyFill="1" applyBorder="1" applyAlignment="1">
      <alignment/>
    </xf>
    <xf numFmtId="0" fontId="13" fillId="22" borderId="17" xfId="0" applyFont="1" applyFill="1" applyBorder="1" applyAlignment="1">
      <alignment horizontal="center"/>
    </xf>
    <xf numFmtId="3" fontId="17" fillId="22" borderId="34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3" fillId="0" borderId="32" xfId="0" applyFont="1" applyBorder="1" applyAlignment="1">
      <alignment/>
    </xf>
    <xf numFmtId="3" fontId="10" fillId="0" borderId="34" xfId="0" applyNumberFormat="1" applyFont="1" applyBorder="1" applyAlignment="1">
      <alignment horizontal="right"/>
    </xf>
    <xf numFmtId="3" fontId="17" fillId="0" borderId="16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3" fontId="17" fillId="22" borderId="16" xfId="0" applyNumberFormat="1" applyFont="1" applyFill="1" applyBorder="1" applyAlignment="1">
      <alignment/>
    </xf>
    <xf numFmtId="3" fontId="17" fillId="22" borderId="26" xfId="0" applyNumberFormat="1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3" fillId="0" borderId="26" xfId="0" applyFont="1" applyBorder="1" applyAlignment="1">
      <alignment/>
    </xf>
    <xf numFmtId="3" fontId="18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7" fillId="0" borderId="24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 horizontal="right" vertical="center" wrapText="1"/>
    </xf>
    <xf numFmtId="3" fontId="13" fillId="0" borderId="3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0" fillId="0" borderId="34" xfId="0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0" fontId="0" fillId="2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7" fillId="22" borderId="16" xfId="0" applyFont="1" applyFill="1" applyBorder="1" applyAlignment="1">
      <alignment/>
    </xf>
    <xf numFmtId="0" fontId="0" fillId="0" borderId="24" xfId="0" applyBorder="1" applyAlignment="1">
      <alignment horizontal="right"/>
    </xf>
    <xf numFmtId="0" fontId="17" fillId="0" borderId="24" xfId="0" applyFont="1" applyBorder="1" applyAlignment="1">
      <alignment/>
    </xf>
    <xf numFmtId="3" fontId="17" fillId="0" borderId="2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7" xfId="64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1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7" fillId="22" borderId="13" xfId="0" applyFont="1" applyFill="1" applyBorder="1" applyAlignment="1">
      <alignment/>
    </xf>
    <xf numFmtId="0" fontId="0" fillId="22" borderId="0" xfId="0" applyFill="1" applyBorder="1" applyAlignment="1">
      <alignment/>
    </xf>
    <xf numFmtId="0" fontId="17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13" xfId="0" applyFont="1" applyBorder="1" applyAlignment="1">
      <alignment/>
    </xf>
    <xf numFmtId="0" fontId="0" fillId="0" borderId="0" xfId="0" applyBorder="1" applyAlignment="1">
      <alignment/>
    </xf>
    <xf numFmtId="0" fontId="22" fillId="0" borderId="25" xfId="0" applyFont="1" applyBorder="1" applyAlignment="1">
      <alignment/>
    </xf>
    <xf numFmtId="0" fontId="13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18" fillId="0" borderId="14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3" fillId="0" borderId="1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13" fillId="22" borderId="27" xfId="0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13" fillId="0" borderId="13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27" fillId="0" borderId="13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3" fontId="10" fillId="0" borderId="13" xfId="0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3" fontId="27" fillId="0" borderId="13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11" fillId="0" borderId="13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 5" xfId="59"/>
    <cellStyle name="Normál 6" xfId="60"/>
    <cellStyle name="Normál 7" xfId="61"/>
    <cellStyle name="Normál 8" xfId="62"/>
    <cellStyle name="Normál 9" xfId="63"/>
    <cellStyle name="Normál_2004-évi-zárszámadás" xfId="64"/>
    <cellStyle name="Normál_terv2005" xfId="65"/>
    <cellStyle name="Normál_terv2006-int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4</xdr:row>
      <xdr:rowOff>95250</xdr:rowOff>
    </xdr:to>
    <xdr:pic>
      <xdr:nvPicPr>
        <xdr:cNvPr id="1" name="Picture 1" descr="SZTECIM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3">
      <selection activeCell="B16" sqref="B16:H20"/>
    </sheetView>
  </sheetViews>
  <sheetFormatPr defaultColWidth="9.00390625" defaultRowHeight="15.75"/>
  <cols>
    <col min="1" max="1" width="11.375" style="17" customWidth="1"/>
    <col min="2" max="2" width="1.75390625" style="19" customWidth="1"/>
    <col min="3" max="16384" width="9.00390625" style="19" customWidth="1"/>
  </cols>
  <sheetData>
    <row r="1" s="16" customFormat="1" ht="15.75">
      <c r="A1" s="15"/>
    </row>
    <row r="2" spans="2:3" ht="15.75">
      <c r="B2" s="18"/>
      <c r="C2" s="18" t="s">
        <v>36</v>
      </c>
    </row>
    <row r="3" spans="2:3" ht="15.75">
      <c r="B3" s="18"/>
      <c r="C3" s="18" t="s">
        <v>37</v>
      </c>
    </row>
    <row r="4" spans="2:3" ht="15.75">
      <c r="B4" s="18"/>
      <c r="C4" s="18" t="s">
        <v>38</v>
      </c>
    </row>
    <row r="10" spans="2:8" ht="15.75">
      <c r="B10" s="458"/>
      <c r="C10" s="458"/>
      <c r="D10" s="458"/>
      <c r="E10" s="458"/>
      <c r="F10" s="458"/>
      <c r="G10" s="458"/>
      <c r="H10" s="458"/>
    </row>
    <row r="11" spans="2:8" ht="15.75">
      <c r="B11" s="458"/>
      <c r="C11" s="458"/>
      <c r="D11" s="458"/>
      <c r="E11" s="458"/>
      <c r="F11" s="458"/>
      <c r="G11" s="458"/>
      <c r="H11" s="458"/>
    </row>
    <row r="12" spans="2:8" ht="15.75">
      <c r="B12" s="458"/>
      <c r="C12" s="458"/>
      <c r="D12" s="458"/>
      <c r="E12" s="458"/>
      <c r="F12" s="458"/>
      <c r="G12" s="458"/>
      <c r="H12" s="458"/>
    </row>
    <row r="13" spans="2:8" ht="15.75">
      <c r="B13" s="458"/>
      <c r="C13" s="458"/>
      <c r="D13" s="458"/>
      <c r="E13" s="458"/>
      <c r="F13" s="458"/>
      <c r="G13" s="458"/>
      <c r="H13" s="458"/>
    </row>
    <row r="14" spans="2:8" ht="15.75">
      <c r="B14" s="458"/>
      <c r="C14" s="458"/>
      <c r="D14" s="458"/>
      <c r="E14" s="458"/>
      <c r="F14" s="458"/>
      <c r="G14" s="458"/>
      <c r="H14" s="458"/>
    </row>
    <row r="16" spans="2:8" ht="15.75">
      <c r="B16" s="459" t="s">
        <v>125</v>
      </c>
      <c r="C16" s="459"/>
      <c r="D16" s="459"/>
      <c r="E16" s="459"/>
      <c r="F16" s="459"/>
      <c r="G16" s="459"/>
      <c r="H16" s="459"/>
    </row>
    <row r="17" spans="2:8" ht="15.75">
      <c r="B17" s="459"/>
      <c r="C17" s="459"/>
      <c r="D17" s="459"/>
      <c r="E17" s="459"/>
      <c r="F17" s="459"/>
      <c r="G17" s="459"/>
      <c r="H17" s="459"/>
    </row>
    <row r="18" spans="2:8" ht="15.75">
      <c r="B18" s="459"/>
      <c r="C18" s="459"/>
      <c r="D18" s="459"/>
      <c r="E18" s="459"/>
      <c r="F18" s="459"/>
      <c r="G18" s="459"/>
      <c r="H18" s="459"/>
    </row>
    <row r="19" spans="2:8" ht="15.75">
      <c r="B19" s="459"/>
      <c r="C19" s="459"/>
      <c r="D19" s="459"/>
      <c r="E19" s="459"/>
      <c r="F19" s="459"/>
      <c r="G19" s="459"/>
      <c r="H19" s="459"/>
    </row>
    <row r="20" spans="2:8" ht="15.75">
      <c r="B20" s="459"/>
      <c r="C20" s="459"/>
      <c r="D20" s="459"/>
      <c r="E20" s="459"/>
      <c r="F20" s="459"/>
      <c r="G20" s="459"/>
      <c r="H20" s="459"/>
    </row>
    <row r="41" ht="15.75">
      <c r="B41" s="19" t="s">
        <v>124</v>
      </c>
    </row>
    <row r="43" ht="15.75">
      <c r="G43" s="20" t="s">
        <v>39</v>
      </c>
    </row>
    <row r="44" ht="15.75">
      <c r="G44" s="20" t="s">
        <v>40</v>
      </c>
    </row>
  </sheetData>
  <sheetProtection/>
  <mergeCells count="2">
    <mergeCell ref="B10:H14"/>
    <mergeCell ref="B16:H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SheetLayoutView="100" zoomScalePageLayoutView="0" workbookViewId="0" topLeftCell="A1">
      <selection activeCell="A17" sqref="A17:B17"/>
    </sheetView>
  </sheetViews>
  <sheetFormatPr defaultColWidth="9.00390625" defaultRowHeight="12.75" customHeight="1"/>
  <cols>
    <col min="1" max="1" width="9.00390625" style="81" customWidth="1"/>
    <col min="2" max="2" width="41.25390625" style="81" customWidth="1"/>
    <col min="3" max="8" width="10.625" style="81" customWidth="1"/>
    <col min="9" max="16384" width="9.00390625" style="81" customWidth="1"/>
  </cols>
  <sheetData>
    <row r="1" spans="1:7" s="376" customFormat="1" ht="18" customHeight="1">
      <c r="A1" s="555" t="s">
        <v>27</v>
      </c>
      <c r="B1" s="556"/>
      <c r="C1" s="559" t="s">
        <v>286</v>
      </c>
      <c r="D1" s="560"/>
      <c r="E1" s="559" t="s">
        <v>14</v>
      </c>
      <c r="F1" s="561"/>
      <c r="G1" s="553" t="s">
        <v>293</v>
      </c>
    </row>
    <row r="2" spans="1:7" s="83" customFormat="1" ht="18" customHeight="1">
      <c r="A2" s="557"/>
      <c r="B2" s="558"/>
      <c r="C2" s="379" t="s">
        <v>287</v>
      </c>
      <c r="D2" s="377" t="s">
        <v>288</v>
      </c>
      <c r="E2" s="379" t="s">
        <v>287</v>
      </c>
      <c r="F2" s="380" t="s">
        <v>288</v>
      </c>
      <c r="G2" s="554"/>
    </row>
    <row r="3" spans="1:7" ht="15" customHeight="1">
      <c r="A3" s="550"/>
      <c r="B3" s="552"/>
      <c r="C3" s="367"/>
      <c r="E3" s="367"/>
      <c r="F3" s="368"/>
      <c r="G3" s="84"/>
    </row>
    <row r="4" spans="1:7" ht="15" customHeight="1">
      <c r="A4" s="550" t="s">
        <v>271</v>
      </c>
      <c r="B4" s="551"/>
      <c r="C4" s="367"/>
      <c r="D4" s="81">
        <v>26</v>
      </c>
      <c r="E4" s="367">
        <v>1437</v>
      </c>
      <c r="F4" s="368">
        <v>305</v>
      </c>
      <c r="G4" s="84">
        <v>1000</v>
      </c>
    </row>
    <row r="5" spans="1:7" ht="15" customHeight="1">
      <c r="A5" s="550"/>
      <c r="B5" s="551"/>
      <c r="C5" s="367"/>
      <c r="E5" s="367"/>
      <c r="F5" s="368"/>
      <c r="G5" s="84"/>
    </row>
    <row r="6" spans="1:7" ht="15" customHeight="1">
      <c r="A6" s="550" t="s">
        <v>272</v>
      </c>
      <c r="B6" s="551"/>
      <c r="C6" s="367"/>
      <c r="E6" s="367"/>
      <c r="F6" s="368">
        <v>48</v>
      </c>
      <c r="G6" s="84">
        <v>50</v>
      </c>
    </row>
    <row r="7" spans="1:7" ht="15" customHeight="1">
      <c r="A7" s="550"/>
      <c r="B7" s="551"/>
      <c r="C7" s="367"/>
      <c r="E7" s="367"/>
      <c r="F7" s="368"/>
      <c r="G7" s="84"/>
    </row>
    <row r="8" spans="1:7" ht="15" customHeight="1">
      <c r="A8" s="550" t="s">
        <v>273</v>
      </c>
      <c r="B8" s="551"/>
      <c r="C8" s="367"/>
      <c r="E8" s="367">
        <v>1437</v>
      </c>
      <c r="F8" s="368">
        <v>1446</v>
      </c>
      <c r="G8" s="84">
        <v>1500</v>
      </c>
    </row>
    <row r="9" spans="1:7" ht="15" customHeight="1">
      <c r="A9" s="550"/>
      <c r="B9" s="551"/>
      <c r="C9" s="367"/>
      <c r="E9" s="367"/>
      <c r="F9" s="368"/>
      <c r="G9" s="84"/>
    </row>
    <row r="10" spans="1:7" ht="15" customHeight="1">
      <c r="A10" s="550" t="s">
        <v>280</v>
      </c>
      <c r="B10" s="551"/>
      <c r="C10" s="367"/>
      <c r="E10" s="367"/>
      <c r="F10" s="368">
        <v>329</v>
      </c>
      <c r="G10" s="84">
        <v>350</v>
      </c>
    </row>
    <row r="11" spans="1:7" ht="15" customHeight="1">
      <c r="A11" s="550"/>
      <c r="B11" s="551"/>
      <c r="C11" s="367"/>
      <c r="E11" s="367"/>
      <c r="F11" s="368"/>
      <c r="G11" s="84"/>
    </row>
    <row r="12" spans="1:7" ht="15" customHeight="1">
      <c r="A12" s="550" t="s">
        <v>281</v>
      </c>
      <c r="B12" s="551"/>
      <c r="C12" s="367"/>
      <c r="E12" s="367">
        <v>350</v>
      </c>
      <c r="F12" s="368">
        <v>1372</v>
      </c>
      <c r="G12" s="84">
        <v>0</v>
      </c>
    </row>
    <row r="13" spans="1:7" ht="15" customHeight="1">
      <c r="A13" s="550"/>
      <c r="B13" s="551"/>
      <c r="C13" s="367"/>
      <c r="E13" s="367"/>
      <c r="F13" s="368"/>
      <c r="G13" s="84"/>
    </row>
    <row r="14" spans="1:7" ht="15" customHeight="1">
      <c r="A14" s="550" t="s">
        <v>289</v>
      </c>
      <c r="B14" s="551"/>
      <c r="C14" s="367">
        <v>350</v>
      </c>
      <c r="D14" s="81">
        <v>81</v>
      </c>
      <c r="E14" s="367"/>
      <c r="F14" s="368"/>
      <c r="G14" s="84">
        <v>200</v>
      </c>
    </row>
    <row r="15" spans="1:7" ht="15" customHeight="1">
      <c r="A15" s="550"/>
      <c r="B15" s="551"/>
      <c r="C15" s="367"/>
      <c r="E15" s="367"/>
      <c r="F15" s="368"/>
      <c r="G15" s="84"/>
    </row>
    <row r="16" spans="1:9" ht="15" customHeight="1">
      <c r="A16" s="550" t="s">
        <v>282</v>
      </c>
      <c r="B16" s="551"/>
      <c r="C16" s="367">
        <v>350</v>
      </c>
      <c r="D16" s="81">
        <v>0</v>
      </c>
      <c r="E16" s="367"/>
      <c r="F16" s="368">
        <v>152</v>
      </c>
      <c r="G16" s="84">
        <v>0</v>
      </c>
      <c r="I16" s="293"/>
    </row>
    <row r="17" spans="1:7" ht="15" customHeight="1">
      <c r="A17" s="550"/>
      <c r="B17" s="551"/>
      <c r="C17" s="367"/>
      <c r="E17" s="367"/>
      <c r="F17" s="368"/>
      <c r="G17" s="84"/>
    </row>
    <row r="18" spans="1:7" ht="15" customHeight="1">
      <c r="A18" s="550" t="s">
        <v>283</v>
      </c>
      <c r="B18" s="551"/>
      <c r="C18" s="367">
        <v>450</v>
      </c>
      <c r="D18" s="81">
        <v>109</v>
      </c>
      <c r="E18" s="367"/>
      <c r="F18" s="368">
        <v>102</v>
      </c>
      <c r="G18" s="84">
        <v>200</v>
      </c>
    </row>
    <row r="19" spans="1:7" ht="15" customHeight="1">
      <c r="A19" s="550"/>
      <c r="B19" s="551"/>
      <c r="C19" s="367"/>
      <c r="E19" s="367"/>
      <c r="F19" s="368"/>
      <c r="G19" s="84"/>
    </row>
    <row r="20" spans="1:7" ht="43.5" customHeight="1">
      <c r="A20" s="549" t="s">
        <v>294</v>
      </c>
      <c r="B20" s="541"/>
      <c r="C20" s="373"/>
      <c r="D20" s="6"/>
      <c r="E20" s="373"/>
      <c r="F20" s="7">
        <v>150</v>
      </c>
      <c r="G20" s="84">
        <v>150</v>
      </c>
    </row>
    <row r="21" spans="1:7" s="82" customFormat="1" ht="15" customHeight="1">
      <c r="A21" s="550"/>
      <c r="B21" s="551"/>
      <c r="C21" s="367"/>
      <c r="D21" s="81"/>
      <c r="E21" s="367"/>
      <c r="F21" s="368"/>
      <c r="G21" s="85"/>
    </row>
    <row r="22" spans="1:7" s="82" customFormat="1" ht="31.5" customHeight="1">
      <c r="A22" s="549" t="s">
        <v>290</v>
      </c>
      <c r="B22" s="541"/>
      <c r="C22" s="367"/>
      <c r="D22" s="81">
        <v>31</v>
      </c>
      <c r="E22" s="367"/>
      <c r="F22" s="368"/>
      <c r="G22" s="378">
        <v>50</v>
      </c>
    </row>
    <row r="23" spans="1:7" s="82" customFormat="1" ht="15" customHeight="1">
      <c r="A23" s="550"/>
      <c r="B23" s="552"/>
      <c r="C23" s="367"/>
      <c r="D23" s="81"/>
      <c r="E23" s="367"/>
      <c r="F23" s="368"/>
      <c r="G23" s="85"/>
    </row>
    <row r="24" spans="1:7" s="82" customFormat="1" ht="15" customHeight="1">
      <c r="A24" s="550" t="s">
        <v>284</v>
      </c>
      <c r="B24" s="551"/>
      <c r="C24" s="367"/>
      <c r="D24" s="81"/>
      <c r="E24" s="367">
        <v>300</v>
      </c>
      <c r="F24" s="368"/>
      <c r="G24" s="378">
        <v>300</v>
      </c>
    </row>
    <row r="25" spans="1:7" ht="15" customHeight="1">
      <c r="A25" s="550"/>
      <c r="B25" s="551"/>
      <c r="C25" s="367"/>
      <c r="E25" s="367"/>
      <c r="F25" s="368"/>
      <c r="G25" s="84"/>
    </row>
    <row r="26" spans="1:7" ht="15" customHeight="1">
      <c r="A26" s="550" t="s">
        <v>285</v>
      </c>
      <c r="B26" s="551"/>
      <c r="C26" s="367"/>
      <c r="D26" s="81">
        <v>805</v>
      </c>
      <c r="E26" s="367">
        <v>1100</v>
      </c>
      <c r="F26" s="368"/>
      <c r="G26" s="84">
        <v>1000</v>
      </c>
    </row>
    <row r="27" spans="1:7" ht="15" customHeight="1">
      <c r="A27" s="550"/>
      <c r="B27" s="551"/>
      <c r="C27" s="367"/>
      <c r="E27" s="367"/>
      <c r="F27" s="368"/>
      <c r="G27" s="84"/>
    </row>
    <row r="28" spans="1:7" ht="15" customHeight="1">
      <c r="A28" s="550" t="s">
        <v>292</v>
      </c>
      <c r="B28" s="551"/>
      <c r="C28" s="367"/>
      <c r="D28" s="81">
        <v>72</v>
      </c>
      <c r="E28" s="367"/>
      <c r="F28" s="368"/>
      <c r="G28" s="84">
        <v>100</v>
      </c>
    </row>
    <row r="29" spans="1:7" ht="15" customHeight="1">
      <c r="A29" s="550"/>
      <c r="B29" s="551"/>
      <c r="C29" s="367"/>
      <c r="E29" s="367"/>
      <c r="F29" s="368"/>
      <c r="G29" s="84"/>
    </row>
    <row r="30" spans="1:7" ht="15" customHeight="1">
      <c r="A30" s="550" t="s">
        <v>291</v>
      </c>
      <c r="B30" s="551"/>
      <c r="C30" s="367"/>
      <c r="D30" s="81">
        <v>363</v>
      </c>
      <c r="E30" s="367"/>
      <c r="F30" s="368"/>
      <c r="G30" s="84">
        <v>400</v>
      </c>
    </row>
    <row r="31" spans="1:7" ht="15" customHeight="1">
      <c r="A31" s="545"/>
      <c r="B31" s="546"/>
      <c r="C31" s="369"/>
      <c r="D31" s="370"/>
      <c r="E31" s="369"/>
      <c r="F31" s="381"/>
      <c r="G31" s="86"/>
    </row>
    <row r="32" spans="1:7" s="83" customFormat="1" ht="30" customHeight="1">
      <c r="A32" s="547" t="s">
        <v>10</v>
      </c>
      <c r="B32" s="548"/>
      <c r="C32" s="371">
        <f>SUM(C3:C31)</f>
        <v>1150</v>
      </c>
      <c r="D32" s="372">
        <f>SUM(D3:D31)</f>
        <v>1487</v>
      </c>
      <c r="E32" s="371">
        <f>SUM(E3:E31)</f>
        <v>4624</v>
      </c>
      <c r="F32" s="382">
        <f>SUM(F3:F31)</f>
        <v>3904</v>
      </c>
      <c r="G32" s="132">
        <f>SUM(G3:G31)</f>
        <v>5300</v>
      </c>
    </row>
    <row r="36" ht="12.75" customHeight="1">
      <c r="J36" s="293"/>
    </row>
  </sheetData>
  <sheetProtection/>
  <mergeCells count="34">
    <mergeCell ref="A8:B8"/>
    <mergeCell ref="A9:B9"/>
    <mergeCell ref="A15:B15"/>
    <mergeCell ref="A14:B14"/>
    <mergeCell ref="A11:B11"/>
    <mergeCell ref="A12:B12"/>
    <mergeCell ref="A13:B13"/>
    <mergeCell ref="G1:G2"/>
    <mergeCell ref="A4:B4"/>
    <mergeCell ref="A5:B5"/>
    <mergeCell ref="A1:B2"/>
    <mergeCell ref="A3:B3"/>
    <mergeCell ref="C1:D1"/>
    <mergeCell ref="E1:F1"/>
    <mergeCell ref="A24:B24"/>
    <mergeCell ref="A22:B22"/>
    <mergeCell ref="A23:B23"/>
    <mergeCell ref="A6:B6"/>
    <mergeCell ref="A17:B17"/>
    <mergeCell ref="A18:B18"/>
    <mergeCell ref="A19:B19"/>
    <mergeCell ref="A10:B10"/>
    <mergeCell ref="A7:B7"/>
    <mergeCell ref="A16:B16"/>
    <mergeCell ref="A31:B31"/>
    <mergeCell ref="A32:B32"/>
    <mergeCell ref="A20:B20"/>
    <mergeCell ref="A30:B30"/>
    <mergeCell ref="A25:B25"/>
    <mergeCell ref="A26:B26"/>
    <mergeCell ref="A27:B27"/>
    <mergeCell ref="A28:B28"/>
    <mergeCell ref="A29:B29"/>
    <mergeCell ref="A21:B21"/>
  </mergeCells>
  <printOptions gridLines="1" horizontalCentered="1"/>
  <pageMargins left="0.5118110236220472" right="0.1968503937007874" top="1.1811023622047245" bottom="0.984251968503937" header="0.5118110236220472" footer="0.35433070866141736"/>
  <pageSetup horizontalDpi="600" verticalDpi="600" orientation="portrait" paperSize="9" scale="85" r:id="rId1"/>
  <headerFooter alignWithMargins="0">
    <oddHeader>&amp;C&amp;"Times New Roman,Félkövér"&amp;10A helyi önkormányzat által nyújtott pénzbeli ellátások
2013. év&amp;R&amp;10 2/A sz. melléklet
EFt-ban</oddHeader>
    <oddFooter>&amp;L&amp;9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22" sqref="E22"/>
    </sheetView>
  </sheetViews>
  <sheetFormatPr defaultColWidth="8.625" defaultRowHeight="15.75"/>
  <cols>
    <col min="1" max="1" width="2.375" style="210" customWidth="1"/>
    <col min="2" max="2" width="34.50390625" style="210" customWidth="1"/>
    <col min="3" max="4" width="10.625" style="210" customWidth="1"/>
    <col min="5" max="16384" width="8.625" style="210" customWidth="1"/>
  </cols>
  <sheetData>
    <row r="1" spans="1:4" s="212" customFormat="1" ht="48" customHeight="1">
      <c r="A1" s="272"/>
      <c r="B1" s="273" t="s">
        <v>27</v>
      </c>
      <c r="C1" s="272" t="s">
        <v>277</v>
      </c>
      <c r="D1" s="389" t="s">
        <v>279</v>
      </c>
    </row>
    <row r="2" spans="1:4" s="211" customFormat="1" ht="12" customHeight="1">
      <c r="A2" s="274" t="s">
        <v>255</v>
      </c>
      <c r="B2" s="158" t="s">
        <v>256</v>
      </c>
      <c r="C2" s="239"/>
      <c r="D2" s="275"/>
    </row>
    <row r="3" spans="1:4" ht="12" customHeight="1">
      <c r="A3" s="276"/>
      <c r="B3" s="155"/>
      <c r="C3" s="240"/>
      <c r="D3" s="278"/>
    </row>
    <row r="4" spans="1:4" ht="34.5" customHeight="1">
      <c r="A4" s="276"/>
      <c r="B4" s="388" t="s">
        <v>310</v>
      </c>
      <c r="C4" s="240"/>
      <c r="D4" s="278">
        <v>3280</v>
      </c>
    </row>
    <row r="5" spans="1:4" ht="12" customHeight="1">
      <c r="A5" s="276"/>
      <c r="B5" s="155"/>
      <c r="C5" s="240"/>
      <c r="D5" s="278"/>
    </row>
    <row r="6" spans="1:4" ht="34.5" customHeight="1">
      <c r="A6" s="276"/>
      <c r="B6" s="388" t="s">
        <v>311</v>
      </c>
      <c r="C6" s="240"/>
      <c r="D6" s="278">
        <v>5300</v>
      </c>
    </row>
    <row r="7" spans="1:4" ht="28.5" customHeight="1">
      <c r="A7" s="276"/>
      <c r="B7" s="388" t="s">
        <v>350</v>
      </c>
      <c r="C7" s="240"/>
      <c r="D7" s="278">
        <v>70</v>
      </c>
    </row>
    <row r="8" spans="1:4" ht="12" customHeight="1">
      <c r="A8" s="276"/>
      <c r="B8" s="155" t="s">
        <v>347</v>
      </c>
      <c r="C8" s="240"/>
      <c r="D8" s="278">
        <v>1000</v>
      </c>
    </row>
    <row r="9" spans="1:4" ht="12" customHeight="1">
      <c r="A9" s="276"/>
      <c r="B9" s="155" t="s">
        <v>351</v>
      </c>
      <c r="C9" s="240"/>
      <c r="D9" s="278">
        <v>625</v>
      </c>
    </row>
    <row r="10" spans="1:6" s="211" customFormat="1" ht="12" customHeight="1" thickBot="1">
      <c r="A10" s="279"/>
      <c r="B10" s="238" t="s">
        <v>257</v>
      </c>
      <c r="C10" s="241">
        <f>SUM(C4:C9)</f>
        <v>0</v>
      </c>
      <c r="D10" s="280">
        <f>SUM(D4:D9)</f>
        <v>10275</v>
      </c>
      <c r="F10" s="236"/>
    </row>
    <row r="11" spans="1:4" ht="12" customHeight="1">
      <c r="A11" s="276"/>
      <c r="B11" s="155"/>
      <c r="C11" s="240"/>
      <c r="D11" s="278"/>
    </row>
    <row r="12" spans="1:4" ht="12" customHeight="1">
      <c r="A12" s="274" t="s">
        <v>258</v>
      </c>
      <c r="B12" s="158" t="s">
        <v>259</v>
      </c>
      <c r="C12" s="239"/>
      <c r="D12" s="278"/>
    </row>
    <row r="13" spans="1:4" ht="12" customHeight="1">
      <c r="A13" s="276"/>
      <c r="B13" s="158"/>
      <c r="C13" s="239"/>
      <c r="D13" s="278"/>
    </row>
    <row r="14" spans="1:4" ht="12" customHeight="1">
      <c r="A14" s="276"/>
      <c r="B14" s="155"/>
      <c r="C14" s="240"/>
      <c r="D14" s="278"/>
    </row>
    <row r="15" spans="1:4" ht="12" customHeight="1">
      <c r="A15" s="276"/>
      <c r="B15" s="155"/>
      <c r="C15" s="240"/>
      <c r="D15" s="278"/>
    </row>
    <row r="16" spans="1:4" s="211" customFormat="1" ht="12" customHeight="1">
      <c r="A16" s="281"/>
      <c r="B16" s="282" t="s">
        <v>268</v>
      </c>
      <c r="C16" s="283">
        <f>SUM(C14:C15)</f>
        <v>0</v>
      </c>
      <c r="D16" s="284">
        <f>D13+D14</f>
        <v>0</v>
      </c>
    </row>
    <row r="17" spans="3:5" ht="12" customHeight="1">
      <c r="C17" s="237"/>
      <c r="D17" s="237"/>
      <c r="E17" s="237"/>
    </row>
    <row r="18" spans="3:4" ht="12" customHeight="1">
      <c r="C18" s="237"/>
      <c r="D18" s="237"/>
    </row>
    <row r="19" spans="3:4" ht="12" customHeight="1">
      <c r="C19" s="237"/>
      <c r="D19" s="237"/>
    </row>
    <row r="20" spans="3:4" ht="12" customHeight="1">
      <c r="C20" s="237"/>
      <c r="D20" s="237"/>
    </row>
    <row r="21" spans="3:4" ht="12" customHeight="1">
      <c r="C21" s="237"/>
      <c r="D21" s="237"/>
    </row>
    <row r="22" spans="3:4" ht="12" customHeight="1">
      <c r="C22" s="237"/>
      <c r="D22" s="237"/>
    </row>
    <row r="23" spans="3:4" ht="12" customHeight="1">
      <c r="C23" s="237"/>
      <c r="D23" s="237"/>
    </row>
    <row r="24" spans="3:4" ht="12" customHeight="1">
      <c r="C24" s="237"/>
      <c r="D24" s="237"/>
    </row>
    <row r="25" spans="3:4" ht="12" customHeight="1">
      <c r="C25" s="237"/>
      <c r="D25" s="237"/>
    </row>
    <row r="26" spans="3:4" ht="12" customHeight="1">
      <c r="C26" s="237"/>
      <c r="D26" s="237"/>
    </row>
    <row r="27" spans="3:4" ht="12" customHeight="1">
      <c r="C27" s="237"/>
      <c r="D27" s="237"/>
    </row>
    <row r="28" spans="3:4" ht="12" customHeight="1">
      <c r="C28" s="237"/>
      <c r="D28" s="237"/>
    </row>
    <row r="29" spans="3:4" ht="12" customHeight="1">
      <c r="C29" s="237"/>
      <c r="D29" s="237"/>
    </row>
    <row r="30" spans="3:4" ht="12" customHeight="1">
      <c r="C30" s="237"/>
      <c r="D30" s="237"/>
    </row>
    <row r="31" spans="3:4" ht="12" customHeight="1">
      <c r="C31" s="237"/>
      <c r="D31" s="237"/>
    </row>
    <row r="32" spans="3:4" ht="12" customHeight="1">
      <c r="C32" s="237"/>
      <c r="D32" s="237"/>
    </row>
    <row r="33" spans="3:4" ht="12" customHeight="1">
      <c r="C33" s="237"/>
      <c r="D33" s="237"/>
    </row>
    <row r="34" spans="3:4" ht="12" customHeight="1">
      <c r="C34" s="237"/>
      <c r="D34" s="237"/>
    </row>
    <row r="35" spans="3:4" ht="12" customHeight="1">
      <c r="C35" s="237"/>
      <c r="D35" s="237"/>
    </row>
    <row r="36" spans="3:4" ht="12" customHeight="1">
      <c r="C36" s="237"/>
      <c r="D36" s="237"/>
    </row>
    <row r="37" spans="3:4" ht="12" customHeight="1">
      <c r="C37" s="237"/>
      <c r="D37" s="237"/>
    </row>
    <row r="38" spans="3:4" ht="12" customHeight="1">
      <c r="C38" s="237"/>
      <c r="D38" s="237"/>
    </row>
    <row r="39" spans="3:4" ht="12" customHeight="1">
      <c r="C39" s="237"/>
      <c r="D39" s="237"/>
    </row>
    <row r="40" spans="3:4" ht="12" customHeight="1">
      <c r="C40" s="237"/>
      <c r="D40" s="237"/>
    </row>
    <row r="41" spans="3:4" ht="12" customHeight="1">
      <c r="C41" s="237"/>
      <c r="D41" s="237"/>
    </row>
    <row r="42" spans="3:4" ht="12" customHeight="1">
      <c r="C42" s="237"/>
      <c r="D42" s="237"/>
    </row>
    <row r="43" spans="3:4" ht="12" customHeight="1">
      <c r="C43" s="237"/>
      <c r="D43" s="237"/>
    </row>
    <row r="44" spans="3:4" ht="12" customHeight="1">
      <c r="C44" s="237"/>
      <c r="D44" s="237"/>
    </row>
    <row r="45" spans="3:4" ht="12" customHeight="1">
      <c r="C45" s="237"/>
      <c r="D45" s="237"/>
    </row>
    <row r="46" spans="3:4" ht="12" customHeight="1">
      <c r="C46" s="237"/>
      <c r="D46" s="237"/>
    </row>
    <row r="47" spans="3:4" ht="12" customHeight="1">
      <c r="C47" s="237"/>
      <c r="D47" s="237"/>
    </row>
    <row r="48" spans="3:4" ht="12" customHeight="1">
      <c r="C48" s="237"/>
      <c r="D48" s="237"/>
    </row>
    <row r="49" spans="3:4" ht="12" customHeight="1">
      <c r="C49" s="237"/>
      <c r="D49" s="237"/>
    </row>
    <row r="50" spans="3:4" ht="12" customHeight="1">
      <c r="C50" s="237"/>
      <c r="D50" s="237"/>
    </row>
    <row r="51" spans="3:4" ht="12" customHeight="1">
      <c r="C51" s="237"/>
      <c r="D51" s="237"/>
    </row>
    <row r="52" spans="3:4" ht="12" customHeight="1">
      <c r="C52" s="237"/>
      <c r="D52" s="237"/>
    </row>
    <row r="53" spans="3:4" ht="12" customHeight="1">
      <c r="C53" s="237"/>
      <c r="D53" s="237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</sheetData>
  <sheetProtection/>
  <printOptions gridLines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Roman,Félkövér"&amp;10A helyi önkormányzat által nyújtott támogatások
2013. év&amp;R&amp;10 2/B sz. melléklet
EFt-ban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8" sqref="E28"/>
    </sheetView>
  </sheetViews>
  <sheetFormatPr defaultColWidth="9.00390625" defaultRowHeight="15.75"/>
  <cols>
    <col min="1" max="1" width="3.00390625" style="165" customWidth="1"/>
    <col min="2" max="2" width="33.625" style="161" customWidth="1"/>
    <col min="3" max="3" width="10.625" style="161" customWidth="1"/>
    <col min="4" max="4" width="10.625" style="387" customWidth="1"/>
    <col min="5" max="6" width="10.625" style="155" customWidth="1"/>
    <col min="7" max="16384" width="9.00390625" style="155" customWidth="1"/>
  </cols>
  <sheetData>
    <row r="1" spans="1:6" s="133" customFormat="1" ht="15.75">
      <c r="A1" s="562"/>
      <c r="B1" s="564" t="s">
        <v>27</v>
      </c>
      <c r="C1" s="566" t="s">
        <v>237</v>
      </c>
      <c r="D1" s="567"/>
      <c r="E1" s="566" t="s">
        <v>238</v>
      </c>
      <c r="F1" s="568"/>
    </row>
    <row r="2" spans="1:6" s="135" customFormat="1" ht="24.75" customHeight="1">
      <c r="A2" s="563"/>
      <c r="B2" s="565"/>
      <c r="C2" s="134" t="s">
        <v>277</v>
      </c>
      <c r="D2" s="124" t="s">
        <v>279</v>
      </c>
      <c r="E2" s="134" t="s">
        <v>277</v>
      </c>
      <c r="F2" s="124" t="s">
        <v>279</v>
      </c>
    </row>
    <row r="3" spans="1:6" s="135" customFormat="1" ht="10.5">
      <c r="A3" s="136"/>
      <c r="B3" s="137"/>
      <c r="C3" s="138"/>
      <c r="D3" s="139"/>
      <c r="E3" s="138"/>
      <c r="F3" s="140"/>
    </row>
    <row r="4" spans="1:6" s="135" customFormat="1" ht="10.5">
      <c r="A4" s="136">
        <v>1</v>
      </c>
      <c r="B4" s="141" t="s">
        <v>235</v>
      </c>
      <c r="C4" s="142"/>
      <c r="D4" s="139"/>
      <c r="E4" s="138"/>
      <c r="F4" s="140"/>
    </row>
    <row r="5" spans="1:6" s="135" customFormat="1" ht="10.5">
      <c r="A5" s="136"/>
      <c r="B5" s="137"/>
      <c r="C5" s="138"/>
      <c r="D5" s="139"/>
      <c r="E5" s="138"/>
      <c r="F5" s="140"/>
    </row>
    <row r="6" spans="1:8" s="135" customFormat="1" ht="11.25">
      <c r="A6" s="136"/>
      <c r="B6" s="143" t="s">
        <v>237</v>
      </c>
      <c r="C6" s="144">
        <v>7000</v>
      </c>
      <c r="D6" s="145">
        <v>3483</v>
      </c>
      <c r="E6" s="144"/>
      <c r="F6" s="146"/>
      <c r="H6" s="292"/>
    </row>
    <row r="7" spans="1:6" s="135" customFormat="1" ht="11.25">
      <c r="A7" s="136"/>
      <c r="B7" s="143"/>
      <c r="C7" s="144"/>
      <c r="D7" s="145"/>
      <c r="E7" s="144"/>
      <c r="F7" s="146"/>
    </row>
    <row r="8" spans="1:6" s="135" customFormat="1" ht="11.25">
      <c r="A8" s="136"/>
      <c r="B8" s="147"/>
      <c r="C8" s="144"/>
      <c r="D8" s="145"/>
      <c r="E8" s="144"/>
      <c r="F8" s="146"/>
    </row>
    <row r="9" spans="1:6" s="135" customFormat="1" ht="11.25">
      <c r="A9" s="136"/>
      <c r="B9" s="143"/>
      <c r="C9" s="144"/>
      <c r="D9" s="145"/>
      <c r="E9" s="144"/>
      <c r="F9" s="146"/>
    </row>
    <row r="10" spans="1:6" s="135" customFormat="1" ht="11.25">
      <c r="A10" s="136"/>
      <c r="B10" s="143"/>
      <c r="C10" s="144"/>
      <c r="D10" s="145"/>
      <c r="E10" s="144"/>
      <c r="F10" s="146"/>
    </row>
    <row r="11" spans="1:6" s="290" customFormat="1" ht="11.25">
      <c r="A11" s="285"/>
      <c r="B11" s="286"/>
      <c r="C11" s="287"/>
      <c r="D11" s="288"/>
      <c r="E11" s="287"/>
      <c r="F11" s="289"/>
    </row>
    <row r="12" spans="1:6" s="135" customFormat="1" ht="11.25">
      <c r="A12" s="136"/>
      <c r="B12" s="143"/>
      <c r="C12" s="144"/>
      <c r="D12" s="145"/>
      <c r="E12" s="144"/>
      <c r="F12" s="146"/>
    </row>
    <row r="13" spans="1:6" s="135" customFormat="1" ht="11.25">
      <c r="A13" s="136"/>
      <c r="B13" s="143"/>
      <c r="C13" s="144"/>
      <c r="D13" s="145"/>
      <c r="E13" s="144"/>
      <c r="F13" s="146"/>
    </row>
    <row r="14" spans="1:6" s="135" customFormat="1" ht="11.25">
      <c r="A14" s="136"/>
      <c r="B14" s="143"/>
      <c r="C14" s="144"/>
      <c r="D14" s="145"/>
      <c r="E14" s="144"/>
      <c r="F14" s="146"/>
    </row>
    <row r="15" spans="1:6" s="135" customFormat="1" ht="11.25" thickBot="1">
      <c r="A15" s="214"/>
      <c r="B15" s="215" t="s">
        <v>260</v>
      </c>
      <c r="C15" s="221">
        <f>C6</f>
        <v>7000</v>
      </c>
      <c r="D15" s="221">
        <f>D6</f>
        <v>3483</v>
      </c>
      <c r="E15" s="221">
        <f>SUM(E6:E14)</f>
        <v>0</v>
      </c>
      <c r="F15" s="222"/>
    </row>
    <row r="16" spans="1:6" s="149" customFormat="1" ht="11.25">
      <c r="A16" s="148"/>
      <c r="B16" s="143"/>
      <c r="C16" s="144"/>
      <c r="D16" s="145"/>
      <c r="E16" s="144"/>
      <c r="F16" s="146"/>
    </row>
    <row r="17" spans="1:6" ht="11.25">
      <c r="A17" s="156">
        <v>2</v>
      </c>
      <c r="B17" s="157" t="s">
        <v>236</v>
      </c>
      <c r="C17" s="152"/>
      <c r="D17" s="153"/>
      <c r="E17" s="152"/>
      <c r="F17" s="154"/>
    </row>
    <row r="18" spans="1:6" ht="11.25">
      <c r="A18" s="150"/>
      <c r="B18" s="151"/>
      <c r="C18" s="152"/>
      <c r="D18" s="153"/>
      <c r="E18" s="152"/>
      <c r="F18" s="154"/>
    </row>
    <row r="19" spans="1:7" ht="11.25" customHeight="1">
      <c r="A19" s="150"/>
      <c r="B19" s="151" t="s">
        <v>309</v>
      </c>
      <c r="C19" s="152"/>
      <c r="D19" s="153"/>
      <c r="E19" s="152"/>
      <c r="F19" s="154"/>
      <c r="G19" s="277"/>
    </row>
    <row r="20" spans="1:6" ht="11.25">
      <c r="A20" s="150"/>
      <c r="B20" s="151"/>
      <c r="C20" s="152"/>
      <c r="D20" s="153"/>
      <c r="E20" s="152"/>
      <c r="F20" s="154"/>
    </row>
    <row r="21" spans="1:6" s="158" customFormat="1" ht="11.25" thickBot="1">
      <c r="A21" s="216"/>
      <c r="B21" s="217" t="s">
        <v>261</v>
      </c>
      <c r="C21" s="218">
        <f>C17</f>
        <v>0</v>
      </c>
      <c r="D21" s="219"/>
      <c r="E21" s="218">
        <f>SUM(E19:E20)</f>
        <v>0</v>
      </c>
      <c r="F21" s="220"/>
    </row>
    <row r="22" spans="1:6" ht="11.25">
      <c r="A22" s="150"/>
      <c r="B22" s="151"/>
      <c r="C22" s="152"/>
      <c r="D22" s="153"/>
      <c r="E22" s="152"/>
      <c r="F22" s="154"/>
    </row>
    <row r="23" spans="1:6" s="135" customFormat="1" ht="21.75" customHeight="1">
      <c r="A23" s="159"/>
      <c r="B23" s="134" t="s">
        <v>153</v>
      </c>
      <c r="C23" s="223">
        <f>C6+C21</f>
        <v>7000</v>
      </c>
      <c r="D23" s="223">
        <f>D6+D21</f>
        <v>3483</v>
      </c>
      <c r="E23" s="223">
        <f>E15+E21</f>
        <v>0</v>
      </c>
      <c r="F23" s="213">
        <f>SUM(F3:F22)</f>
        <v>0</v>
      </c>
    </row>
    <row r="24" spans="1:8" s="163" customFormat="1" ht="11.25">
      <c r="A24" s="160"/>
      <c r="B24" s="161"/>
      <c r="C24" s="162"/>
      <c r="D24" s="162"/>
      <c r="E24" s="162"/>
      <c r="F24" s="162"/>
      <c r="H24" s="291"/>
    </row>
    <row r="25" spans="1:6" s="163" customFormat="1" ht="11.25">
      <c r="A25" s="160"/>
      <c r="B25" s="164"/>
      <c r="C25" s="162"/>
      <c r="D25" s="162"/>
      <c r="E25" s="162"/>
      <c r="F25" s="162"/>
    </row>
    <row r="26" ht="11.25">
      <c r="E26" s="277"/>
    </row>
  </sheetData>
  <sheetProtection/>
  <mergeCells count="4">
    <mergeCell ref="A1:A2"/>
    <mergeCell ref="B1:B2"/>
    <mergeCell ref="C1:D1"/>
    <mergeCell ref="E1:F1"/>
  </mergeCells>
  <printOptions gridLines="1"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  <headerFooter alignWithMargins="0">
    <oddHeader xml:space="preserve">&amp;C&amp;"Times New Roman,Félkövér"&amp;10A helyi önkormányzat költségvetési tartaléka
2013. év&amp;R&amp;10 2/C sz. melléklet
EFt-ban &amp;12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J19" sqref="J19"/>
    </sheetView>
  </sheetViews>
  <sheetFormatPr defaultColWidth="9.00390625" defaultRowHeight="15.75"/>
  <cols>
    <col min="1" max="1" width="1.875" style="91" customWidth="1"/>
    <col min="2" max="2" width="29.00390625" style="91" customWidth="1"/>
    <col min="3" max="3" width="20.875" style="91" hidden="1" customWidth="1"/>
    <col min="4" max="4" width="18.75390625" style="91" hidden="1" customWidth="1"/>
    <col min="5" max="6" width="8.125" style="91" customWidth="1"/>
    <col min="7" max="16384" width="9.00390625" style="91" customWidth="1"/>
  </cols>
  <sheetData>
    <row r="1" spans="1:6" s="90" customFormat="1" ht="24" customHeight="1">
      <c r="A1" s="571" t="s">
        <v>266</v>
      </c>
      <c r="B1" s="572"/>
      <c r="C1" s="119"/>
      <c r="D1" s="119"/>
      <c r="E1" s="569" t="s">
        <v>263</v>
      </c>
      <c r="F1" s="569" t="s">
        <v>279</v>
      </c>
    </row>
    <row r="2" spans="1:6" s="90" customFormat="1" ht="12" customHeight="1">
      <c r="A2" s="573"/>
      <c r="B2" s="574"/>
      <c r="C2" s="118"/>
      <c r="D2" s="118"/>
      <c r="E2" s="570"/>
      <c r="F2" s="570"/>
    </row>
    <row r="3" spans="1:6" ht="12" customHeight="1">
      <c r="A3" s="580" t="s">
        <v>188</v>
      </c>
      <c r="B3" s="581"/>
      <c r="E3" s="227">
        <v>14184</v>
      </c>
      <c r="F3" s="230">
        <v>16020</v>
      </c>
    </row>
    <row r="4" spans="1:6" ht="12" customHeight="1">
      <c r="A4" s="575" t="s">
        <v>184</v>
      </c>
      <c r="B4" s="576"/>
      <c r="C4" s="91" t="s">
        <v>189</v>
      </c>
      <c r="E4" s="227">
        <f>E5</f>
        <v>0</v>
      </c>
      <c r="F4" s="227">
        <f>F5+F7</f>
        <v>0</v>
      </c>
    </row>
    <row r="5" spans="1:6" ht="12" customHeight="1">
      <c r="A5" s="115"/>
      <c r="B5" s="91" t="s">
        <v>190</v>
      </c>
      <c r="E5" s="225"/>
      <c r="F5" s="225"/>
    </row>
    <row r="6" spans="1:6" ht="12" customHeight="1">
      <c r="A6" s="115"/>
      <c r="B6" s="96" t="s">
        <v>204</v>
      </c>
      <c r="E6" s="225"/>
      <c r="F6" s="225"/>
    </row>
    <row r="7" spans="1:6" ht="12" customHeight="1">
      <c r="A7" s="115"/>
      <c r="B7" s="91" t="s">
        <v>191</v>
      </c>
      <c r="E7" s="225"/>
      <c r="F7" s="225"/>
    </row>
    <row r="8" spans="1:6" ht="12" customHeight="1">
      <c r="A8" s="115"/>
      <c r="B8" s="96" t="s">
        <v>204</v>
      </c>
      <c r="E8" s="231"/>
      <c r="F8" s="225"/>
    </row>
    <row r="9" spans="1:6" ht="12" customHeight="1">
      <c r="A9" s="475" t="s">
        <v>192</v>
      </c>
      <c r="B9" s="476"/>
      <c r="C9" s="91" t="s">
        <v>193</v>
      </c>
      <c r="D9" s="91" t="s">
        <v>194</v>
      </c>
      <c r="E9" s="231"/>
      <c r="F9" s="227"/>
    </row>
    <row r="10" spans="1:6" ht="12" customHeight="1">
      <c r="A10" s="115"/>
      <c r="B10" s="91" t="s">
        <v>198</v>
      </c>
      <c r="E10" s="225"/>
      <c r="F10" s="225"/>
    </row>
    <row r="11" spans="1:6" ht="12" customHeight="1">
      <c r="A11" s="115"/>
      <c r="B11" s="91" t="s">
        <v>199</v>
      </c>
      <c r="E11" s="225"/>
      <c r="F11" s="225"/>
    </row>
    <row r="12" spans="1:6" ht="12" customHeight="1">
      <c r="A12" s="475" t="s">
        <v>200</v>
      </c>
      <c r="B12" s="476"/>
      <c r="C12" s="91" t="s">
        <v>201</v>
      </c>
      <c r="E12" s="227">
        <f>E13</f>
        <v>3013</v>
      </c>
      <c r="F12" s="227">
        <f>F13+F14</f>
        <v>3596</v>
      </c>
    </row>
    <row r="13" spans="1:6" ht="12" customHeight="1">
      <c r="A13" s="120"/>
      <c r="B13" s="121" t="s">
        <v>206</v>
      </c>
      <c r="E13" s="225">
        <v>3013</v>
      </c>
      <c r="F13" s="225">
        <v>3596</v>
      </c>
    </row>
    <row r="14" spans="1:6" ht="12" customHeight="1">
      <c r="A14" s="120"/>
      <c r="B14" s="121" t="s">
        <v>214</v>
      </c>
      <c r="E14" s="225"/>
      <c r="F14" s="225"/>
    </row>
    <row r="15" spans="1:6" ht="12" customHeight="1">
      <c r="A15" s="457" t="s">
        <v>174</v>
      </c>
      <c r="B15" s="445"/>
      <c r="C15" s="91" t="s">
        <v>202</v>
      </c>
      <c r="E15" s="227"/>
      <c r="F15" s="227"/>
    </row>
    <row r="16" spans="1:6" ht="12" customHeight="1">
      <c r="A16" s="457" t="s">
        <v>267</v>
      </c>
      <c r="B16" s="445"/>
      <c r="C16" s="91" t="s">
        <v>203</v>
      </c>
      <c r="E16" s="225">
        <f>E17</f>
        <v>0</v>
      </c>
      <c r="F16" s="227"/>
    </row>
    <row r="17" spans="1:6" ht="12" customHeight="1">
      <c r="A17" s="115"/>
      <c r="B17" s="91" t="s">
        <v>190</v>
      </c>
      <c r="E17" s="230"/>
      <c r="F17" s="225"/>
    </row>
    <row r="18" spans="1:6" ht="12" customHeight="1">
      <c r="A18" s="115"/>
      <c r="B18" s="91" t="s">
        <v>191</v>
      </c>
      <c r="E18" s="231"/>
      <c r="F18" s="225"/>
    </row>
    <row r="19" spans="1:6" ht="12" customHeight="1">
      <c r="A19" s="475" t="s">
        <v>32</v>
      </c>
      <c r="B19" s="476"/>
      <c r="C19" s="91" t="s">
        <v>209</v>
      </c>
      <c r="E19" s="227"/>
      <c r="F19" s="230"/>
    </row>
    <row r="20" spans="1:6" ht="12" customHeight="1" thickBot="1">
      <c r="A20" s="438" t="s">
        <v>210</v>
      </c>
      <c r="B20" s="439"/>
      <c r="E20" s="229">
        <f>E3+E4+E12+E16</f>
        <v>17197</v>
      </c>
      <c r="F20" s="229">
        <f>F3+F4+F9+F12+F15+F16+F19</f>
        <v>19616</v>
      </c>
    </row>
    <row r="21" spans="1:6" ht="12" customHeight="1">
      <c r="A21" s="440" t="s">
        <v>221</v>
      </c>
      <c r="B21" s="441"/>
      <c r="E21" s="225"/>
      <c r="F21" s="225"/>
    </row>
    <row r="22" spans="1:6" ht="12" customHeight="1" thickBot="1">
      <c r="A22" s="577" t="s">
        <v>211</v>
      </c>
      <c r="B22" s="578"/>
      <c r="C22" s="232"/>
      <c r="D22" s="232"/>
      <c r="E22" s="233">
        <f>E20+E21</f>
        <v>17197</v>
      </c>
      <c r="F22" s="233">
        <f>F20+F21</f>
        <v>19616</v>
      </c>
    </row>
    <row r="23" spans="1:6" ht="12" customHeight="1">
      <c r="A23" s="446" t="s">
        <v>5</v>
      </c>
      <c r="B23" s="463"/>
      <c r="E23" s="234">
        <v>7417</v>
      </c>
      <c r="F23" s="225">
        <v>7949</v>
      </c>
    </row>
    <row r="24" spans="1:6" ht="12" customHeight="1">
      <c r="A24" s="582" t="s">
        <v>248</v>
      </c>
      <c r="B24" s="583"/>
      <c r="E24" s="225">
        <v>1830</v>
      </c>
      <c r="F24" s="225">
        <v>1847</v>
      </c>
    </row>
    <row r="25" spans="1:6" ht="12" customHeight="1">
      <c r="A25" s="440" t="s">
        <v>7</v>
      </c>
      <c r="B25" s="455"/>
      <c r="E25" s="225">
        <v>7950</v>
      </c>
      <c r="F25" s="225">
        <v>9820</v>
      </c>
    </row>
    <row r="26" spans="1:6" ht="12" customHeight="1">
      <c r="A26" s="114"/>
      <c r="B26" s="127" t="s">
        <v>226</v>
      </c>
      <c r="E26" s="225"/>
      <c r="F26" s="225"/>
    </row>
    <row r="27" spans="1:6" ht="12" customHeight="1">
      <c r="A27" s="440" t="s">
        <v>264</v>
      </c>
      <c r="B27" s="455"/>
      <c r="E27" s="225"/>
      <c r="F27" s="225"/>
    </row>
    <row r="28" spans="1:6" ht="12" customHeight="1">
      <c r="A28" s="584" t="s">
        <v>239</v>
      </c>
      <c r="B28" s="455"/>
      <c r="E28" s="225"/>
      <c r="F28" s="225"/>
    </row>
    <row r="29" spans="1:6" ht="12" customHeight="1">
      <c r="A29" s="114"/>
      <c r="B29" s="128" t="s">
        <v>224</v>
      </c>
      <c r="E29" s="225"/>
      <c r="F29" s="225"/>
    </row>
    <row r="30" spans="1:6" ht="12" customHeight="1">
      <c r="A30" s="579" t="s">
        <v>97</v>
      </c>
      <c r="B30" s="455"/>
      <c r="E30" s="225"/>
      <c r="F30" s="225"/>
    </row>
    <row r="31" spans="1:6" ht="12" customHeight="1">
      <c r="A31" s="114"/>
      <c r="B31" s="96" t="s">
        <v>218</v>
      </c>
      <c r="E31" s="225"/>
      <c r="F31" s="225"/>
    </row>
    <row r="32" spans="1:6" ht="12" customHeight="1">
      <c r="A32" s="579" t="s">
        <v>265</v>
      </c>
      <c r="B32" s="455"/>
      <c r="E32" s="225"/>
      <c r="F32" s="225"/>
    </row>
    <row r="33" spans="1:6" ht="12" customHeight="1">
      <c r="A33" s="114"/>
      <c r="B33" s="96" t="s">
        <v>218</v>
      </c>
      <c r="E33" s="225"/>
      <c r="F33" s="225"/>
    </row>
    <row r="34" spans="1:6" ht="12" customHeight="1">
      <c r="A34" s="584" t="s">
        <v>234</v>
      </c>
      <c r="B34" s="455"/>
      <c r="E34" s="225"/>
      <c r="F34" s="225"/>
    </row>
    <row r="35" spans="1:6" ht="12" customHeight="1">
      <c r="A35" s="114"/>
      <c r="B35" s="128" t="s">
        <v>224</v>
      </c>
      <c r="E35" s="225"/>
      <c r="F35" s="225"/>
    </row>
    <row r="36" spans="1:6" ht="12" customHeight="1" thickBot="1">
      <c r="A36" s="131"/>
      <c r="B36" s="123" t="s">
        <v>227</v>
      </c>
      <c r="E36" s="229">
        <f>SUM(E23:E35)</f>
        <v>17197</v>
      </c>
      <c r="F36" s="229">
        <f>F23+F24+F25+F27+F30+F32+F34</f>
        <v>19616</v>
      </c>
    </row>
    <row r="37" spans="1:6" ht="12" customHeight="1">
      <c r="A37" s="170"/>
      <c r="B37" s="171" t="s">
        <v>228</v>
      </c>
      <c r="E37" s="225"/>
      <c r="F37" s="225"/>
    </row>
    <row r="38" spans="1:6" ht="12" customHeight="1">
      <c r="A38" s="347"/>
      <c r="B38" s="348" t="s">
        <v>220</v>
      </c>
      <c r="C38" s="232"/>
      <c r="D38" s="232"/>
      <c r="E38" s="349">
        <f>E36</f>
        <v>17197</v>
      </c>
      <c r="F38" s="349">
        <f>F36+F37</f>
        <v>19616</v>
      </c>
    </row>
    <row r="39" spans="2:6" ht="11.25">
      <c r="B39" s="97" t="s">
        <v>246</v>
      </c>
      <c r="F39" s="91">
        <v>3</v>
      </c>
    </row>
    <row r="40" ht="11.25">
      <c r="B40" s="99" t="s">
        <v>247</v>
      </c>
    </row>
  </sheetData>
  <sheetProtection/>
  <mergeCells count="21">
    <mergeCell ref="A34:B34"/>
    <mergeCell ref="A25:B25"/>
    <mergeCell ref="A27:B27"/>
    <mergeCell ref="A28:B28"/>
    <mergeCell ref="A30:B30"/>
    <mergeCell ref="A22:B22"/>
    <mergeCell ref="A23:B23"/>
    <mergeCell ref="A32:B32"/>
    <mergeCell ref="A3:B3"/>
    <mergeCell ref="A19:B19"/>
    <mergeCell ref="A15:B15"/>
    <mergeCell ref="A16:B16"/>
    <mergeCell ref="A24:B24"/>
    <mergeCell ref="A9:B9"/>
    <mergeCell ref="A12:B12"/>
    <mergeCell ref="A20:B20"/>
    <mergeCell ref="A21:B21"/>
    <mergeCell ref="F1:F2"/>
    <mergeCell ref="E1:E2"/>
    <mergeCell ref="A1:B2"/>
    <mergeCell ref="A4:B4"/>
  </mergeCells>
  <printOptions gridLines="1"/>
  <pageMargins left="1.299212598425197" right="0.31496062992125984" top="1.535433070866142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Roman,Félkövér"&amp;10
A helyi önkormányzat által működtetett óvoda bevételei és kiadásai mérlegszerűen
2013. év &amp;R&amp;10 
3.sz.melléklet
EFt-ban</oddHeader>
    <oddFooter>&amp;C&amp;10&amp;P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4" sqref="G4"/>
    </sheetView>
  </sheetViews>
  <sheetFormatPr defaultColWidth="9.00390625" defaultRowHeight="15.75"/>
  <cols>
    <col min="1" max="1" width="1.875" style="91" customWidth="1"/>
    <col min="2" max="2" width="40.625" style="91" customWidth="1"/>
    <col min="3" max="3" width="20.875" style="91" hidden="1" customWidth="1"/>
    <col min="4" max="4" width="18.75390625" style="91" hidden="1" customWidth="1"/>
    <col min="5" max="5" width="9.00390625" style="91" customWidth="1"/>
    <col min="6" max="16384" width="9.00390625" style="91" customWidth="1"/>
  </cols>
  <sheetData>
    <row r="1" spans="1:6" s="90" customFormat="1" ht="24" customHeight="1">
      <c r="A1" s="571" t="s">
        <v>29</v>
      </c>
      <c r="B1" s="585"/>
      <c r="C1" s="119"/>
      <c r="D1" s="119"/>
      <c r="E1" s="569" t="s">
        <v>263</v>
      </c>
      <c r="F1" s="569" t="s">
        <v>279</v>
      </c>
    </row>
    <row r="2" spans="1:6" s="90" customFormat="1" ht="12" customHeight="1">
      <c r="A2" s="573"/>
      <c r="B2" s="574"/>
      <c r="C2" s="118"/>
      <c r="D2" s="118"/>
      <c r="E2" s="570"/>
      <c r="F2" s="570"/>
    </row>
    <row r="3" spans="1:6" ht="12" customHeight="1">
      <c r="A3" s="457" t="s">
        <v>184</v>
      </c>
      <c r="B3" s="445"/>
      <c r="C3" s="91" t="s">
        <v>189</v>
      </c>
      <c r="E3" s="226">
        <f>E4</f>
        <v>215</v>
      </c>
      <c r="F3" s="226">
        <f>F4</f>
        <v>350</v>
      </c>
    </row>
    <row r="4" spans="1:6" ht="12" customHeight="1">
      <c r="A4" s="115"/>
      <c r="B4" s="91" t="s">
        <v>190</v>
      </c>
      <c r="E4" s="224">
        <v>215</v>
      </c>
      <c r="F4" s="224">
        <v>350</v>
      </c>
    </row>
    <row r="5" spans="1:6" ht="12" customHeight="1">
      <c r="A5" s="115"/>
      <c r="B5" s="96" t="s">
        <v>204</v>
      </c>
      <c r="E5" s="224"/>
      <c r="F5" s="224"/>
    </row>
    <row r="6" spans="1:6" ht="12" customHeight="1">
      <c r="A6" s="115"/>
      <c r="B6" s="91" t="s">
        <v>191</v>
      </c>
      <c r="E6" s="224"/>
      <c r="F6" s="224"/>
    </row>
    <row r="7" spans="1:6" ht="12" customHeight="1">
      <c r="A7" s="115"/>
      <c r="B7" s="96" t="s">
        <v>204</v>
      </c>
      <c r="E7" s="224"/>
      <c r="F7" s="224"/>
    </row>
    <row r="8" spans="1:6" ht="12" customHeight="1">
      <c r="A8" s="475" t="s">
        <v>200</v>
      </c>
      <c r="B8" s="476"/>
      <c r="C8" s="91" t="s">
        <v>201</v>
      </c>
      <c r="E8" s="226"/>
      <c r="F8" s="226"/>
    </row>
    <row r="9" spans="1:6" ht="12" customHeight="1">
      <c r="A9" s="120"/>
      <c r="B9" s="121" t="s">
        <v>206</v>
      </c>
      <c r="E9" s="224"/>
      <c r="F9" s="224"/>
    </row>
    <row r="10" spans="1:6" ht="12" customHeight="1">
      <c r="A10" s="120"/>
      <c r="B10" s="121" t="s">
        <v>214</v>
      </c>
      <c r="E10" s="224"/>
      <c r="F10" s="224"/>
    </row>
    <row r="11" spans="1:6" ht="24" customHeight="1">
      <c r="A11" s="457" t="s">
        <v>205</v>
      </c>
      <c r="B11" s="445"/>
      <c r="C11" s="91" t="s">
        <v>203</v>
      </c>
      <c r="E11" s="226"/>
      <c r="F11" s="226"/>
    </row>
    <row r="12" spans="1:6" ht="12" customHeight="1">
      <c r="A12" s="115"/>
      <c r="B12" s="91" t="s">
        <v>190</v>
      </c>
      <c r="E12" s="224"/>
      <c r="F12" s="224"/>
    </row>
    <row r="13" spans="1:6" ht="12" customHeight="1">
      <c r="A13" s="115"/>
      <c r="B13" s="91" t="s">
        <v>191</v>
      </c>
      <c r="E13" s="224"/>
      <c r="F13" s="228"/>
    </row>
    <row r="14" spans="1:6" ht="12" customHeight="1">
      <c r="A14" s="475" t="s">
        <v>32</v>
      </c>
      <c r="B14" s="476"/>
      <c r="C14" s="91" t="s">
        <v>209</v>
      </c>
      <c r="E14" s="226">
        <v>95</v>
      </c>
      <c r="F14" s="224">
        <v>550</v>
      </c>
    </row>
    <row r="15" spans="1:6" ht="12" customHeight="1" thickBot="1">
      <c r="A15" s="438" t="s">
        <v>210</v>
      </c>
      <c r="B15" s="439"/>
      <c r="E15" s="296">
        <f>E3+E8+E11+E14</f>
        <v>310</v>
      </c>
      <c r="F15" s="296">
        <f>F3+F8+F11+F14</f>
        <v>900</v>
      </c>
    </row>
    <row r="16" spans="1:6" ht="12" customHeight="1">
      <c r="A16" s="440" t="s">
        <v>221</v>
      </c>
      <c r="B16" s="441"/>
      <c r="E16" s="224"/>
      <c r="F16" s="224"/>
    </row>
    <row r="17" spans="1:6" ht="12" customHeight="1" thickBot="1">
      <c r="A17" s="438" t="s">
        <v>211</v>
      </c>
      <c r="B17" s="439"/>
      <c r="C17" s="122"/>
      <c r="D17" s="122"/>
      <c r="E17" s="361">
        <f>E15+E16</f>
        <v>310</v>
      </c>
      <c r="F17" s="361">
        <f>F15+F16</f>
        <v>900</v>
      </c>
    </row>
    <row r="18" spans="1:6" ht="24" customHeight="1">
      <c r="A18" s="586" t="s">
        <v>28</v>
      </c>
      <c r="B18" s="587"/>
      <c r="E18" s="569" t="s">
        <v>263</v>
      </c>
      <c r="F18" s="569" t="s">
        <v>279</v>
      </c>
    </row>
    <row r="19" spans="1:6" ht="12" customHeight="1">
      <c r="A19" s="573"/>
      <c r="B19" s="574"/>
      <c r="C19" s="122"/>
      <c r="D19" s="122"/>
      <c r="E19" s="570"/>
      <c r="F19" s="570"/>
    </row>
    <row r="20" spans="1:6" ht="12" customHeight="1">
      <c r="A20" s="446" t="s">
        <v>5</v>
      </c>
      <c r="B20" s="463"/>
      <c r="E20" s="224"/>
      <c r="F20" s="224"/>
    </row>
    <row r="21" spans="1:6" ht="12" customHeight="1">
      <c r="A21" s="584" t="s">
        <v>215</v>
      </c>
      <c r="B21" s="455"/>
      <c r="E21" s="224"/>
      <c r="F21" s="224"/>
    </row>
    <row r="22" spans="1:6" ht="12" customHeight="1">
      <c r="A22" s="440" t="s">
        <v>7</v>
      </c>
      <c r="B22" s="455"/>
      <c r="E22" s="224">
        <v>310</v>
      </c>
      <c r="F22" s="224">
        <v>700</v>
      </c>
    </row>
    <row r="23" spans="1:6" ht="12" customHeight="1">
      <c r="A23" s="584" t="s">
        <v>239</v>
      </c>
      <c r="B23" s="455"/>
      <c r="E23" s="224"/>
      <c r="F23" s="224">
        <v>200</v>
      </c>
    </row>
    <row r="24" spans="1:6" ht="12" customHeight="1">
      <c r="A24" s="114"/>
      <c r="B24" s="128" t="s">
        <v>224</v>
      </c>
      <c r="E24" s="224"/>
      <c r="F24" s="224"/>
    </row>
    <row r="25" spans="1:6" ht="12" customHeight="1">
      <c r="A25" s="584" t="s">
        <v>234</v>
      </c>
      <c r="B25" s="455"/>
      <c r="E25" s="224"/>
      <c r="F25" s="224"/>
    </row>
    <row r="26" spans="1:6" ht="12" customHeight="1">
      <c r="A26" s="114"/>
      <c r="B26" s="128" t="s">
        <v>224</v>
      </c>
      <c r="E26" s="224"/>
      <c r="F26" s="224"/>
    </row>
    <row r="27" spans="1:6" ht="12" customHeight="1">
      <c r="A27" s="579" t="s">
        <v>229</v>
      </c>
      <c r="B27" s="455"/>
      <c r="E27" s="224"/>
      <c r="F27" s="224"/>
    </row>
    <row r="28" spans="1:6" ht="12" customHeight="1">
      <c r="A28" s="114"/>
      <c r="E28" s="224"/>
      <c r="F28" s="224"/>
    </row>
    <row r="29" spans="1:6" ht="12" customHeight="1" thickBot="1">
      <c r="A29" s="131"/>
      <c r="B29" s="123" t="s">
        <v>227</v>
      </c>
      <c r="E29" s="296">
        <f>E20+E21+E22+E23+E25+E27</f>
        <v>310</v>
      </c>
      <c r="F29" s="296">
        <f>F20+F21+F22+F23+F25+F27</f>
        <v>900</v>
      </c>
    </row>
    <row r="30" spans="1:6" ht="12" customHeight="1">
      <c r="A30" s="114"/>
      <c r="B30" s="92" t="s">
        <v>228</v>
      </c>
      <c r="E30" s="224"/>
      <c r="F30" s="224"/>
    </row>
    <row r="31" spans="1:6" ht="12" customHeight="1">
      <c r="A31" s="129"/>
      <c r="B31" s="130" t="s">
        <v>220</v>
      </c>
      <c r="C31" s="122"/>
      <c r="D31" s="122"/>
      <c r="E31" s="374">
        <f>E29+E30</f>
        <v>310</v>
      </c>
      <c r="F31" s="374">
        <f>F29+F30</f>
        <v>900</v>
      </c>
    </row>
    <row r="32" ht="11.25">
      <c r="B32" s="99"/>
    </row>
    <row r="33" ht="11.25">
      <c r="B33" s="91" t="s">
        <v>308</v>
      </c>
    </row>
  </sheetData>
  <sheetProtection/>
  <mergeCells count="19">
    <mergeCell ref="A27:B27"/>
    <mergeCell ref="A20:B20"/>
    <mergeCell ref="A21:B21"/>
    <mergeCell ref="A22:B22"/>
    <mergeCell ref="A23:B23"/>
    <mergeCell ref="A16:B16"/>
    <mergeCell ref="A17:B17"/>
    <mergeCell ref="A18:B19"/>
    <mergeCell ref="A25:B25"/>
    <mergeCell ref="E1:E2"/>
    <mergeCell ref="E18:E19"/>
    <mergeCell ref="F18:F19"/>
    <mergeCell ref="A3:B3"/>
    <mergeCell ref="A8:B8"/>
    <mergeCell ref="A11:B11"/>
    <mergeCell ref="A1:B2"/>
    <mergeCell ref="F1:F2"/>
    <mergeCell ref="A14:B14"/>
    <mergeCell ref="A15:B15"/>
  </mergeCells>
  <printOptions gridLines="1"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Roman,Félkövér"&amp;10A nemzetiségi önkormányzat bevételei és kiadásai mérlegszerűen
2013. év&amp;R&amp;10 4.sz.melléklet
EFt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28" sqref="C28"/>
    </sheetView>
  </sheetViews>
  <sheetFormatPr defaultColWidth="9.00390625" defaultRowHeight="15.75"/>
  <cols>
    <col min="1" max="1" width="2.125" style="409" customWidth="1"/>
    <col min="2" max="2" width="27.00390625" style="409" customWidth="1"/>
    <col min="3" max="3" width="7.625" style="425" customWidth="1"/>
    <col min="4" max="15" width="7.625" style="409" customWidth="1"/>
    <col min="16" max="16" width="0" style="409" hidden="1" customWidth="1"/>
    <col min="17" max="16384" width="9.00390625" style="409" customWidth="1"/>
  </cols>
  <sheetData>
    <row r="1" spans="1:15" s="402" customFormat="1" ht="21" customHeight="1">
      <c r="A1" s="588" t="s">
        <v>27</v>
      </c>
      <c r="B1" s="589"/>
      <c r="C1" s="399" t="s">
        <v>10</v>
      </c>
      <c r="D1" s="398" t="s">
        <v>110</v>
      </c>
      <c r="E1" s="400" t="s">
        <v>118</v>
      </c>
      <c r="F1" s="400" t="s">
        <v>119</v>
      </c>
      <c r="G1" s="400" t="s">
        <v>120</v>
      </c>
      <c r="H1" s="400" t="s">
        <v>121</v>
      </c>
      <c r="I1" s="400" t="s">
        <v>327</v>
      </c>
      <c r="J1" s="400" t="s">
        <v>328</v>
      </c>
      <c r="K1" s="400" t="s">
        <v>329</v>
      </c>
      <c r="L1" s="400" t="s">
        <v>330</v>
      </c>
      <c r="M1" s="400" t="s">
        <v>331</v>
      </c>
      <c r="N1" s="400" t="s">
        <v>332</v>
      </c>
      <c r="O1" s="401" t="s">
        <v>333</v>
      </c>
    </row>
    <row r="2" spans="1:15" s="402" customFormat="1" ht="12" customHeight="1">
      <c r="A2" s="590"/>
      <c r="B2" s="591"/>
      <c r="C2" s="403"/>
      <c r="D2" s="404"/>
      <c r="O2" s="405"/>
    </row>
    <row r="3" spans="1:16" s="406" customFormat="1" ht="12" customHeight="1">
      <c r="A3" s="592" t="s">
        <v>185</v>
      </c>
      <c r="B3" s="593"/>
      <c r="C3" s="239">
        <v>33868</v>
      </c>
      <c r="D3" s="240">
        <f>C3/12</f>
        <v>2822.3333333333335</v>
      </c>
      <c r="E3" s="277">
        <v>2700</v>
      </c>
      <c r="F3" s="277">
        <v>2700</v>
      </c>
      <c r="G3" s="277">
        <v>2700</v>
      </c>
      <c r="H3" s="277">
        <v>2700</v>
      </c>
      <c r="I3" s="277">
        <v>2700</v>
      </c>
      <c r="J3" s="277">
        <v>2700</v>
      </c>
      <c r="K3" s="277">
        <v>2700</v>
      </c>
      <c r="L3" s="277">
        <v>2700</v>
      </c>
      <c r="M3" s="277">
        <v>2700</v>
      </c>
      <c r="N3" s="277">
        <v>2770</v>
      </c>
      <c r="O3" s="426">
        <v>2627</v>
      </c>
      <c r="P3" s="406">
        <v>92987</v>
      </c>
    </row>
    <row r="4" spans="1:15" ht="12" customHeight="1">
      <c r="A4" s="594" t="s">
        <v>184</v>
      </c>
      <c r="B4" s="595"/>
      <c r="C4" s="239">
        <v>2790</v>
      </c>
      <c r="D4" s="240">
        <f>C4/12</f>
        <v>232.5</v>
      </c>
      <c r="E4" s="277">
        <f aca="true" t="shared" si="0" ref="E4:O6">D4</f>
        <v>232.5</v>
      </c>
      <c r="F4" s="277">
        <f t="shared" si="0"/>
        <v>232.5</v>
      </c>
      <c r="G4" s="277">
        <f t="shared" si="0"/>
        <v>232.5</v>
      </c>
      <c r="H4" s="277">
        <f t="shared" si="0"/>
        <v>232.5</v>
      </c>
      <c r="I4" s="277">
        <f t="shared" si="0"/>
        <v>232.5</v>
      </c>
      <c r="J4" s="277">
        <f t="shared" si="0"/>
        <v>232.5</v>
      </c>
      <c r="K4" s="277">
        <f t="shared" si="0"/>
        <v>232.5</v>
      </c>
      <c r="L4" s="277">
        <f t="shared" si="0"/>
        <v>232.5</v>
      </c>
      <c r="M4" s="277">
        <f t="shared" si="0"/>
        <v>232.5</v>
      </c>
      <c r="N4" s="277">
        <f t="shared" si="0"/>
        <v>232.5</v>
      </c>
      <c r="O4" s="277">
        <f t="shared" si="0"/>
        <v>232.5</v>
      </c>
    </row>
    <row r="5" spans="1:15" ht="12" customHeight="1">
      <c r="A5" s="592" t="s">
        <v>334</v>
      </c>
      <c r="B5" s="596"/>
      <c r="C5" s="239">
        <v>17878</v>
      </c>
      <c r="D5" s="240">
        <v>688</v>
      </c>
      <c r="E5" s="240">
        <v>688</v>
      </c>
      <c r="F5" s="409">
        <v>5500</v>
      </c>
      <c r="G5" s="409">
        <v>688</v>
      </c>
      <c r="H5" s="409">
        <v>688</v>
      </c>
      <c r="I5" s="409">
        <v>688</v>
      </c>
      <c r="J5" s="409">
        <v>688</v>
      </c>
      <c r="K5" s="409">
        <v>688</v>
      </c>
      <c r="L5" s="409">
        <v>5500</v>
      </c>
      <c r="M5" s="409">
        <v>688</v>
      </c>
      <c r="N5" s="409">
        <v>688</v>
      </c>
      <c r="O5" s="409">
        <v>686</v>
      </c>
    </row>
    <row r="6" spans="1:15" ht="12" customHeight="1">
      <c r="A6" s="592" t="s">
        <v>335</v>
      </c>
      <c r="B6" s="593"/>
      <c r="C6" s="239">
        <v>4671</v>
      </c>
      <c r="D6" s="240">
        <v>468</v>
      </c>
      <c r="E6" s="277">
        <f t="shared" si="0"/>
        <v>468</v>
      </c>
      <c r="F6" s="277">
        <f t="shared" si="0"/>
        <v>468</v>
      </c>
      <c r="G6" s="277">
        <f t="shared" si="0"/>
        <v>468</v>
      </c>
      <c r="H6" s="277">
        <f t="shared" si="0"/>
        <v>468</v>
      </c>
      <c r="I6" s="277">
        <f t="shared" si="0"/>
        <v>468</v>
      </c>
      <c r="L6" s="409">
        <v>468</v>
      </c>
      <c r="M6" s="409">
        <v>468</v>
      </c>
      <c r="N6" s="409">
        <v>468</v>
      </c>
      <c r="O6" s="409">
        <v>459</v>
      </c>
    </row>
    <row r="7" spans="1:15" ht="12" customHeight="1">
      <c r="A7" s="592" t="s">
        <v>174</v>
      </c>
      <c r="B7" s="593"/>
      <c r="C7" s="239"/>
      <c r="D7" s="240"/>
      <c r="O7" s="410"/>
    </row>
    <row r="8" spans="1:15" ht="12" customHeight="1">
      <c r="A8" s="592" t="s">
        <v>336</v>
      </c>
      <c r="B8" s="597"/>
      <c r="C8" s="239"/>
      <c r="D8" s="240"/>
      <c r="O8" s="410"/>
    </row>
    <row r="9" spans="1:15" ht="12" customHeight="1">
      <c r="A9" s="592" t="s">
        <v>337</v>
      </c>
      <c r="B9" s="593"/>
      <c r="C9" s="239"/>
      <c r="D9" s="240"/>
      <c r="O9" s="410"/>
    </row>
    <row r="10" spans="1:15" ht="12" customHeight="1">
      <c r="A10" s="592" t="s">
        <v>338</v>
      </c>
      <c r="B10" s="593"/>
      <c r="C10" s="239">
        <v>9758</v>
      </c>
      <c r="D10" s="240">
        <v>9758</v>
      </c>
      <c r="E10" s="277"/>
      <c r="O10" s="410"/>
    </row>
    <row r="11" spans="1:15" ht="12" customHeight="1">
      <c r="A11" s="592"/>
      <c r="B11" s="593"/>
      <c r="C11" s="239"/>
      <c r="D11" s="240"/>
      <c r="O11" s="410"/>
    </row>
    <row r="12" spans="1:15" ht="12" customHeight="1">
      <c r="A12" s="598" t="s">
        <v>339</v>
      </c>
      <c r="B12" s="599"/>
      <c r="C12" s="411">
        <f>C3+C4+C5+C6+C7+C8+C9+C10</f>
        <v>68965</v>
      </c>
      <c r="D12" s="412">
        <f>D3+D4+D5+D6+D10+D7+D8+D9</f>
        <v>13968.833333333334</v>
      </c>
      <c r="E12" s="413">
        <f aca="true" t="shared" si="1" ref="E12:O12">SUM(E3:E11)</f>
        <v>4088.5</v>
      </c>
      <c r="F12" s="413">
        <f t="shared" si="1"/>
        <v>8900.5</v>
      </c>
      <c r="G12" s="413">
        <f t="shared" si="1"/>
        <v>4088.5</v>
      </c>
      <c r="H12" s="413">
        <f t="shared" si="1"/>
        <v>4088.5</v>
      </c>
      <c r="I12" s="413">
        <f t="shared" si="1"/>
        <v>4088.5</v>
      </c>
      <c r="J12" s="413">
        <f t="shared" si="1"/>
        <v>3620.5</v>
      </c>
      <c r="K12" s="413">
        <f t="shared" si="1"/>
        <v>3620.5</v>
      </c>
      <c r="L12" s="413">
        <f t="shared" si="1"/>
        <v>8900.5</v>
      </c>
      <c r="M12" s="413">
        <f t="shared" si="1"/>
        <v>4088.5</v>
      </c>
      <c r="N12" s="413">
        <f t="shared" si="1"/>
        <v>4158.5</v>
      </c>
      <c r="O12" s="414">
        <f t="shared" si="1"/>
        <v>4004.5</v>
      </c>
    </row>
    <row r="13" spans="1:15" ht="12" customHeight="1">
      <c r="A13" s="592"/>
      <c r="B13" s="593"/>
      <c r="C13" s="239"/>
      <c r="D13" s="408"/>
      <c r="O13" s="410"/>
    </row>
    <row r="14" spans="1:15" ht="12" customHeight="1">
      <c r="A14" s="592" t="s">
        <v>340</v>
      </c>
      <c r="B14" s="593"/>
      <c r="C14" s="239"/>
      <c r="D14" s="408"/>
      <c r="O14" s="410"/>
    </row>
    <row r="15" spans="1:15" ht="12" customHeight="1">
      <c r="A15" s="592"/>
      <c r="B15" s="593"/>
      <c r="C15" s="239"/>
      <c r="D15" s="408"/>
      <c r="O15" s="410"/>
    </row>
    <row r="16" spans="1:15" ht="12" customHeight="1" thickBot="1">
      <c r="A16" s="600" t="s">
        <v>211</v>
      </c>
      <c r="B16" s="601"/>
      <c r="C16" s="415">
        <f aca="true" t="shared" si="2" ref="C16:O16">C12+C14</f>
        <v>68965</v>
      </c>
      <c r="D16" s="416">
        <f t="shared" si="2"/>
        <v>13968.833333333334</v>
      </c>
      <c r="E16" s="417">
        <f t="shared" si="2"/>
        <v>4088.5</v>
      </c>
      <c r="F16" s="417">
        <f t="shared" si="2"/>
        <v>8900.5</v>
      </c>
      <c r="G16" s="417">
        <f t="shared" si="2"/>
        <v>4088.5</v>
      </c>
      <c r="H16" s="417">
        <f t="shared" si="2"/>
        <v>4088.5</v>
      </c>
      <c r="I16" s="417">
        <f t="shared" si="2"/>
        <v>4088.5</v>
      </c>
      <c r="J16" s="417">
        <f t="shared" si="2"/>
        <v>3620.5</v>
      </c>
      <c r="K16" s="417">
        <f t="shared" si="2"/>
        <v>3620.5</v>
      </c>
      <c r="L16" s="417">
        <f t="shared" si="2"/>
        <v>8900.5</v>
      </c>
      <c r="M16" s="417">
        <f t="shared" si="2"/>
        <v>4088.5</v>
      </c>
      <c r="N16" s="417">
        <f t="shared" si="2"/>
        <v>4158.5</v>
      </c>
      <c r="O16" s="418">
        <f t="shared" si="2"/>
        <v>4004.5</v>
      </c>
    </row>
    <row r="17" spans="1:15" ht="12" customHeight="1">
      <c r="A17" s="592"/>
      <c r="B17" s="593"/>
      <c r="C17" s="239"/>
      <c r="D17" s="408"/>
      <c r="O17" s="410"/>
    </row>
    <row r="18" spans="1:15" ht="12" customHeight="1">
      <c r="A18" s="592" t="s">
        <v>5</v>
      </c>
      <c r="B18" s="593"/>
      <c r="C18" s="239">
        <v>11541</v>
      </c>
      <c r="D18" s="408">
        <v>962</v>
      </c>
      <c r="E18" s="409">
        <v>962</v>
      </c>
      <c r="F18" s="409">
        <v>962</v>
      </c>
      <c r="G18" s="409">
        <v>962</v>
      </c>
      <c r="H18" s="409">
        <v>962</v>
      </c>
      <c r="I18" s="409">
        <v>962</v>
      </c>
      <c r="J18" s="409">
        <v>962</v>
      </c>
      <c r="K18" s="409">
        <v>962</v>
      </c>
      <c r="L18" s="409">
        <v>962</v>
      </c>
      <c r="M18" s="409">
        <v>962</v>
      </c>
      <c r="N18" s="409">
        <v>962</v>
      </c>
      <c r="O18" s="409">
        <v>959</v>
      </c>
    </row>
    <row r="19" spans="1:16" ht="12" customHeight="1">
      <c r="A19" s="604" t="s">
        <v>215</v>
      </c>
      <c r="B19" s="605"/>
      <c r="C19" s="239">
        <v>2817</v>
      </c>
      <c r="D19" s="408">
        <f>C19/12</f>
        <v>234.75</v>
      </c>
      <c r="E19" s="409">
        <v>235</v>
      </c>
      <c r="F19" s="409">
        <v>235</v>
      </c>
      <c r="G19" s="409">
        <v>235</v>
      </c>
      <c r="H19" s="409">
        <v>235</v>
      </c>
      <c r="I19" s="409">
        <v>235</v>
      </c>
      <c r="J19" s="409">
        <v>235</v>
      </c>
      <c r="K19" s="409">
        <v>235</v>
      </c>
      <c r="L19" s="409">
        <v>235</v>
      </c>
      <c r="M19" s="409">
        <v>235</v>
      </c>
      <c r="N19" s="409">
        <v>235</v>
      </c>
      <c r="O19" s="409">
        <v>232</v>
      </c>
      <c r="P19" s="409">
        <v>235</v>
      </c>
    </row>
    <row r="20" spans="1:16" ht="12" customHeight="1">
      <c r="A20" s="592" t="s">
        <v>7</v>
      </c>
      <c r="B20" s="593"/>
      <c r="C20" s="239">
        <v>40849</v>
      </c>
      <c r="D20" s="408">
        <f>C20/12</f>
        <v>3404.0833333333335</v>
      </c>
      <c r="E20" s="409">
        <v>3380</v>
      </c>
      <c r="F20" s="409">
        <v>3380</v>
      </c>
      <c r="G20" s="409">
        <v>3380</v>
      </c>
      <c r="H20" s="409">
        <v>3380</v>
      </c>
      <c r="I20" s="409">
        <v>3380</v>
      </c>
      <c r="J20" s="409">
        <v>3380</v>
      </c>
      <c r="K20" s="409">
        <v>3380</v>
      </c>
      <c r="L20" s="409">
        <v>3380</v>
      </c>
      <c r="M20" s="409">
        <v>3380</v>
      </c>
      <c r="N20" s="409">
        <v>3380</v>
      </c>
      <c r="O20" s="409">
        <v>3376</v>
      </c>
      <c r="P20" s="409">
        <v>3380</v>
      </c>
    </row>
    <row r="21" spans="1:16" ht="12" customHeight="1">
      <c r="A21" s="592" t="s">
        <v>341</v>
      </c>
      <c r="B21" s="593"/>
      <c r="C21" s="239"/>
      <c r="D21" s="408"/>
      <c r="O21" s="410"/>
      <c r="P21" s="409">
        <v>9491</v>
      </c>
    </row>
    <row r="22" spans="1:15" ht="12" customHeight="1">
      <c r="A22" s="592" t="s">
        <v>225</v>
      </c>
      <c r="B22" s="593"/>
      <c r="C22" s="239">
        <v>10275</v>
      </c>
      <c r="D22" s="408">
        <f>C22/12</f>
        <v>856.25</v>
      </c>
      <c r="E22" s="409">
        <v>798</v>
      </c>
      <c r="F22" s="409">
        <v>798</v>
      </c>
      <c r="G22" s="409">
        <v>798</v>
      </c>
      <c r="H22" s="409">
        <v>798</v>
      </c>
      <c r="I22" s="409">
        <v>798</v>
      </c>
      <c r="J22" s="409">
        <v>798</v>
      </c>
      <c r="K22" s="409">
        <v>798</v>
      </c>
      <c r="L22" s="409">
        <v>798</v>
      </c>
      <c r="M22" s="409">
        <v>798</v>
      </c>
      <c r="N22" s="409">
        <v>800</v>
      </c>
      <c r="O22" s="409">
        <v>800</v>
      </c>
    </row>
    <row r="23" spans="1:15" ht="12" customHeight="1">
      <c r="A23" s="592" t="s">
        <v>97</v>
      </c>
      <c r="B23" s="593"/>
      <c r="C23" s="239"/>
      <c r="D23" s="408"/>
      <c r="O23" s="410"/>
    </row>
    <row r="24" spans="1:15" ht="12" customHeight="1">
      <c r="A24" s="592" t="s">
        <v>95</v>
      </c>
      <c r="B24" s="593"/>
      <c r="C24" s="239"/>
      <c r="D24" s="408"/>
      <c r="O24" s="410"/>
    </row>
    <row r="25" spans="1:15" ht="12" customHeight="1">
      <c r="A25" s="592" t="s">
        <v>234</v>
      </c>
      <c r="B25" s="593"/>
      <c r="C25" s="239"/>
      <c r="D25" s="408"/>
      <c r="O25" s="410"/>
    </row>
    <row r="26" spans="1:15" ht="12" customHeight="1">
      <c r="A26" s="592" t="s">
        <v>342</v>
      </c>
      <c r="B26" s="593"/>
      <c r="C26" s="239"/>
      <c r="D26" s="408"/>
      <c r="O26" s="410"/>
    </row>
    <row r="27" spans="1:15" ht="12" customHeight="1">
      <c r="A27" s="592" t="s">
        <v>343</v>
      </c>
      <c r="B27" s="593"/>
      <c r="C27" s="239">
        <v>3483</v>
      </c>
      <c r="D27" s="408"/>
      <c r="O27" s="410">
        <v>3000</v>
      </c>
    </row>
    <row r="28" spans="1:15" ht="12" customHeight="1">
      <c r="A28" s="592"/>
      <c r="B28" s="593"/>
      <c r="C28" s="239"/>
      <c r="D28" s="408"/>
      <c r="O28" s="410"/>
    </row>
    <row r="29" spans="1:15" s="406" customFormat="1" ht="12" customHeight="1">
      <c r="A29" s="598" t="s">
        <v>219</v>
      </c>
      <c r="B29" s="599"/>
      <c r="C29" s="411">
        <f>C18+C19+C20+C21+C22+C23+C24+C25+C26+C27</f>
        <v>68965</v>
      </c>
      <c r="D29" s="419">
        <f aca="true" t="shared" si="3" ref="D29:O29">SUM(D18:D28)</f>
        <v>5457.083333333334</v>
      </c>
      <c r="E29" s="420">
        <f t="shared" si="3"/>
        <v>5375</v>
      </c>
      <c r="F29" s="420">
        <f t="shared" si="3"/>
        <v>5375</v>
      </c>
      <c r="G29" s="420">
        <f t="shared" si="3"/>
        <v>5375</v>
      </c>
      <c r="H29" s="420">
        <f t="shared" si="3"/>
        <v>5375</v>
      </c>
      <c r="I29" s="420">
        <f t="shared" si="3"/>
        <v>5375</v>
      </c>
      <c r="J29" s="420">
        <f t="shared" si="3"/>
        <v>5375</v>
      </c>
      <c r="K29" s="420">
        <f t="shared" si="3"/>
        <v>5375</v>
      </c>
      <c r="L29" s="420">
        <f t="shared" si="3"/>
        <v>5375</v>
      </c>
      <c r="M29" s="420">
        <f t="shared" si="3"/>
        <v>5375</v>
      </c>
      <c r="N29" s="420">
        <f t="shared" si="3"/>
        <v>5377</v>
      </c>
      <c r="O29" s="421">
        <f t="shared" si="3"/>
        <v>8367</v>
      </c>
    </row>
    <row r="30" spans="1:15" s="406" customFormat="1" ht="12" customHeight="1">
      <c r="A30" s="602"/>
      <c r="B30" s="603"/>
      <c r="C30" s="239"/>
      <c r="D30" s="422"/>
      <c r="O30" s="407"/>
    </row>
    <row r="31" spans="1:15" ht="12" customHeight="1">
      <c r="A31" s="606" t="s">
        <v>344</v>
      </c>
      <c r="B31" s="607"/>
      <c r="C31" s="239"/>
      <c r="D31" s="408"/>
      <c r="O31" s="410"/>
    </row>
    <row r="32" spans="1:16" s="406" customFormat="1" ht="12" customHeight="1">
      <c r="A32" s="606"/>
      <c r="B32" s="607"/>
      <c r="C32" s="239"/>
      <c r="D32" s="422"/>
      <c r="O32" s="407"/>
      <c r="P32" s="406" t="e">
        <f>#REF!+#REF!+P29+P30</f>
        <v>#REF!</v>
      </c>
    </row>
    <row r="33" spans="1:15" s="425" customFormat="1" ht="12" customHeight="1" thickBot="1">
      <c r="A33" s="608" t="s">
        <v>220</v>
      </c>
      <c r="B33" s="609"/>
      <c r="C33" s="415">
        <f>C29+C31</f>
        <v>68965</v>
      </c>
      <c r="D33" s="415">
        <f>D29+D31</f>
        <v>5457.083333333334</v>
      </c>
      <c r="E33" s="423">
        <f aca="true" t="shared" si="4" ref="E33:O33">E29+E31</f>
        <v>5375</v>
      </c>
      <c r="F33" s="423">
        <f t="shared" si="4"/>
        <v>5375</v>
      </c>
      <c r="G33" s="423">
        <f t="shared" si="4"/>
        <v>5375</v>
      </c>
      <c r="H33" s="423">
        <f t="shared" si="4"/>
        <v>5375</v>
      </c>
      <c r="I33" s="423">
        <f t="shared" si="4"/>
        <v>5375</v>
      </c>
      <c r="J33" s="423">
        <f t="shared" si="4"/>
        <v>5375</v>
      </c>
      <c r="K33" s="423">
        <f t="shared" si="4"/>
        <v>5375</v>
      </c>
      <c r="L33" s="423">
        <f t="shared" si="4"/>
        <v>5375</v>
      </c>
      <c r="M33" s="423">
        <f t="shared" si="4"/>
        <v>5375</v>
      </c>
      <c r="N33" s="423">
        <f t="shared" si="4"/>
        <v>5377</v>
      </c>
      <c r="O33" s="424">
        <f t="shared" si="4"/>
        <v>8367</v>
      </c>
    </row>
    <row r="34" spans="1:15" ht="12" customHeight="1">
      <c r="A34" s="610"/>
      <c r="B34" s="611"/>
      <c r="C34" s="239"/>
      <c r="D34" s="408"/>
      <c r="O34" s="410"/>
    </row>
    <row r="35" spans="1:16" s="406" customFormat="1" ht="12" customHeight="1">
      <c r="A35" s="598" t="s">
        <v>345</v>
      </c>
      <c r="B35" s="599"/>
      <c r="C35" s="411">
        <f>C16-C33</f>
        <v>0</v>
      </c>
      <c r="D35" s="419">
        <f>D16-D33</f>
        <v>8511.75</v>
      </c>
      <c r="E35" s="420">
        <f>D35+E16-E33</f>
        <v>7225.25</v>
      </c>
      <c r="F35" s="420">
        <f>E35+F16-F33</f>
        <v>10750.75</v>
      </c>
      <c r="G35" s="420">
        <f>F35+G16-G29</f>
        <v>9464.25</v>
      </c>
      <c r="H35" s="420">
        <f aca="true" t="shared" si="5" ref="H35:O35">G35+H16-H33</f>
        <v>8177.75</v>
      </c>
      <c r="I35" s="420">
        <f t="shared" si="5"/>
        <v>6891.25</v>
      </c>
      <c r="J35" s="420">
        <f t="shared" si="5"/>
        <v>5136.75</v>
      </c>
      <c r="K35" s="420">
        <f t="shared" si="5"/>
        <v>3382.25</v>
      </c>
      <c r="L35" s="420">
        <f t="shared" si="5"/>
        <v>6907.75</v>
      </c>
      <c r="M35" s="420">
        <f t="shared" si="5"/>
        <v>5621.25</v>
      </c>
      <c r="N35" s="420">
        <f t="shared" si="5"/>
        <v>4402.75</v>
      </c>
      <c r="O35" s="421">
        <f t="shared" si="5"/>
        <v>40.25</v>
      </c>
      <c r="P35" s="420">
        <f>P16-P33</f>
        <v>0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</sheetData>
  <sheetProtection/>
  <mergeCells count="35">
    <mergeCell ref="A35:B35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17:B17"/>
    <mergeCell ref="A18:B18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B1"/>
    <mergeCell ref="A2:B2"/>
    <mergeCell ref="A3:B3"/>
    <mergeCell ref="A4:B4"/>
  </mergeCells>
  <printOptions gridLines="1"/>
  <pageMargins left="0.35" right="0.5118110236220472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Roman,Félkövér"&amp;10A helyi önkormányzat költségvetési mérlege közgazdasági tagolásban, előirányzat felhasználási terv
2013. év&amp;R&amp;10 5.sz.melléklet
EFt-ban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8.00390625" defaultRowHeight="15.75"/>
  <cols>
    <col min="1" max="16384" width="8.00390625" style="79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2">
      <selection activeCell="B34" sqref="B34"/>
    </sheetView>
  </sheetViews>
  <sheetFormatPr defaultColWidth="9.00390625" defaultRowHeight="15.75"/>
  <cols>
    <col min="1" max="1" width="4.625" style="57" customWidth="1"/>
    <col min="2" max="2" width="4.625" style="0" customWidth="1"/>
    <col min="3" max="3" width="62.875" style="0" customWidth="1"/>
  </cols>
  <sheetData>
    <row r="1" spans="1:3" ht="24.75" customHeight="1">
      <c r="A1" s="460" t="s">
        <v>86</v>
      </c>
      <c r="B1" s="461"/>
      <c r="C1" s="462"/>
    </row>
    <row r="2" spans="1:3" ht="15.75">
      <c r="A2" s="41"/>
      <c r="B2" s="19"/>
      <c r="C2" s="42"/>
    </row>
    <row r="3" spans="1:3" ht="36.75" customHeight="1">
      <c r="A3" s="41" t="s">
        <v>88</v>
      </c>
      <c r="B3" s="463" t="s">
        <v>103</v>
      </c>
      <c r="C3" s="464"/>
    </row>
    <row r="4" spans="1:3" ht="15.75">
      <c r="A4" s="41"/>
      <c r="B4" s="19"/>
      <c r="C4" s="42"/>
    </row>
    <row r="5" spans="1:3" ht="15.75">
      <c r="A5" s="41"/>
      <c r="B5" s="20" t="s">
        <v>91</v>
      </c>
      <c r="C5" s="42" t="s">
        <v>87</v>
      </c>
    </row>
    <row r="6" spans="1:3" ht="15.75">
      <c r="A6" s="41"/>
      <c r="B6" s="19"/>
      <c r="C6" s="42"/>
    </row>
    <row r="7" spans="1:3" ht="15.75">
      <c r="A7" s="41"/>
      <c r="B7" s="19"/>
      <c r="C7" s="42"/>
    </row>
    <row r="8" spans="1:3" ht="15.75">
      <c r="A8" s="41"/>
      <c r="B8" s="19"/>
      <c r="C8" s="42"/>
    </row>
    <row r="9" spans="1:3" ht="39" customHeight="1">
      <c r="A9" s="41" t="s">
        <v>89</v>
      </c>
      <c r="B9" s="463" t="s">
        <v>90</v>
      </c>
      <c r="C9" s="464"/>
    </row>
    <row r="10" spans="1:3" ht="15.75">
      <c r="A10" s="41"/>
      <c r="B10" s="19"/>
      <c r="C10" s="42"/>
    </row>
    <row r="11" spans="1:3" ht="15.75">
      <c r="A11" s="41"/>
      <c r="B11" s="19"/>
      <c r="C11" s="42"/>
    </row>
    <row r="12" spans="1:3" ht="15.75">
      <c r="A12" s="41" t="s">
        <v>94</v>
      </c>
      <c r="B12" s="19" t="s">
        <v>95</v>
      </c>
      <c r="C12" s="42"/>
    </row>
    <row r="13" spans="1:3" ht="15.75">
      <c r="A13" s="41"/>
      <c r="B13" s="19"/>
      <c r="C13" s="42"/>
    </row>
    <row r="14" spans="1:3" ht="15.75">
      <c r="A14" s="41"/>
      <c r="B14" s="19"/>
      <c r="C14" s="42"/>
    </row>
    <row r="15" spans="1:3" ht="15.75">
      <c r="A15" s="41" t="s">
        <v>96</v>
      </c>
      <c r="B15" s="19" t="s">
        <v>97</v>
      </c>
      <c r="C15" s="42"/>
    </row>
    <row r="16" spans="1:3" ht="15.75">
      <c r="A16" s="41"/>
      <c r="B16" s="19"/>
      <c r="C16" s="42"/>
    </row>
    <row r="17" spans="1:3" ht="15.75">
      <c r="A17" s="41"/>
      <c r="B17" s="19"/>
      <c r="C17" s="42"/>
    </row>
    <row r="18" spans="1:3" ht="15.75">
      <c r="A18" s="41" t="s">
        <v>98</v>
      </c>
      <c r="B18" s="19" t="s">
        <v>99</v>
      </c>
      <c r="C18" s="42"/>
    </row>
    <row r="19" spans="1:3" ht="15.75">
      <c r="A19" s="41"/>
      <c r="B19" s="19"/>
      <c r="C19" s="42"/>
    </row>
    <row r="20" spans="1:3" ht="15.75">
      <c r="A20" s="41"/>
      <c r="B20" s="19" t="s">
        <v>106</v>
      </c>
      <c r="C20" s="42" t="s">
        <v>92</v>
      </c>
    </row>
    <row r="21" spans="1:3" ht="15.75">
      <c r="A21" s="41"/>
      <c r="B21" s="19" t="s">
        <v>107</v>
      </c>
      <c r="C21" s="42" t="s">
        <v>93</v>
      </c>
    </row>
    <row r="22" spans="1:3" ht="15.75">
      <c r="A22" s="41"/>
      <c r="B22" s="49" t="s">
        <v>108</v>
      </c>
      <c r="C22" s="42" t="s">
        <v>109</v>
      </c>
    </row>
    <row r="23" spans="1:3" ht="15.75">
      <c r="A23" s="41"/>
      <c r="B23" s="19"/>
      <c r="C23" s="42"/>
    </row>
    <row r="24" spans="1:3" ht="15.75">
      <c r="A24" s="41"/>
      <c r="B24" s="19"/>
      <c r="C24" s="42"/>
    </row>
    <row r="25" spans="1:3" ht="15.75">
      <c r="A25" s="41" t="s">
        <v>100</v>
      </c>
      <c r="B25" s="19" t="s">
        <v>101</v>
      </c>
      <c r="C25" s="42"/>
    </row>
    <row r="26" spans="1:3" ht="15.75">
      <c r="A26" s="41"/>
      <c r="B26" s="19"/>
      <c r="C26" s="42"/>
    </row>
    <row r="27" spans="1:3" ht="15.75">
      <c r="A27" s="41"/>
      <c r="B27" s="19"/>
      <c r="C27" s="42"/>
    </row>
    <row r="28" spans="1:3" ht="15.75">
      <c r="A28" s="41" t="s">
        <v>102</v>
      </c>
      <c r="B28" s="19" t="s">
        <v>105</v>
      </c>
      <c r="C28" s="42"/>
    </row>
    <row r="29" spans="1:3" ht="15.75">
      <c r="A29" s="41"/>
      <c r="B29" s="19"/>
      <c r="C29" s="42"/>
    </row>
    <row r="30" spans="1:3" ht="15.75">
      <c r="A30" s="41" t="s">
        <v>112</v>
      </c>
      <c r="B30" s="19" t="s">
        <v>122</v>
      </c>
      <c r="C30" s="42"/>
    </row>
    <row r="31" spans="1:3" ht="15.75">
      <c r="A31" s="41"/>
      <c r="B31" s="19" t="s">
        <v>113</v>
      </c>
      <c r="C31" s="42"/>
    </row>
    <row r="32" spans="1:3" ht="15.75">
      <c r="A32" s="41"/>
      <c r="B32" s="19"/>
      <c r="C32" s="42"/>
    </row>
    <row r="33" spans="1:3" ht="15.75">
      <c r="A33" s="55" t="s">
        <v>114</v>
      </c>
      <c r="B33" s="49" t="s">
        <v>123</v>
      </c>
      <c r="C33" s="42"/>
    </row>
    <row r="34" spans="1:3" ht="15.75">
      <c r="A34" s="55"/>
      <c r="B34" s="19"/>
      <c r="C34" s="42"/>
    </row>
    <row r="35" spans="1:3" ht="15.75">
      <c r="A35" s="55" t="s">
        <v>115</v>
      </c>
      <c r="B35" s="19" t="s">
        <v>116</v>
      </c>
      <c r="C35" s="42"/>
    </row>
    <row r="36" spans="1:3" ht="15.75">
      <c r="A36" s="55"/>
      <c r="B36" s="19" t="s">
        <v>117</v>
      </c>
      <c r="C36" s="42"/>
    </row>
    <row r="37" spans="1:3" ht="15.75">
      <c r="A37" s="55"/>
      <c r="B37" s="19"/>
      <c r="C37" s="42"/>
    </row>
    <row r="38" spans="1:3" ht="15.75">
      <c r="A38" s="41"/>
      <c r="B38" s="19"/>
      <c r="C38" s="42"/>
    </row>
    <row r="39" spans="1:3" ht="15.75">
      <c r="A39" s="41"/>
      <c r="B39" s="19"/>
      <c r="C39" s="42"/>
    </row>
    <row r="40" spans="1:3" ht="15.75">
      <c r="A40" s="41"/>
      <c r="B40" s="19"/>
      <c r="C40" s="42"/>
    </row>
    <row r="41" spans="1:3" ht="15.75">
      <c r="A41" s="41"/>
      <c r="B41" s="19"/>
      <c r="C41" s="42"/>
    </row>
    <row r="42" spans="1:3" ht="15.75">
      <c r="A42" s="55"/>
      <c r="B42" s="19"/>
      <c r="C42" s="42"/>
    </row>
    <row r="43" spans="1:3" ht="15.75">
      <c r="A43" s="55"/>
      <c r="B43" s="19"/>
      <c r="C43" s="42"/>
    </row>
    <row r="44" spans="1:3" ht="15.75">
      <c r="A44" s="56"/>
      <c r="B44" s="43"/>
      <c r="C44" s="44"/>
    </row>
  </sheetData>
  <sheetProtection/>
  <mergeCells count="3">
    <mergeCell ref="A1:C1"/>
    <mergeCell ref="B9:C9"/>
    <mergeCell ref="B3:C3"/>
  </mergeCells>
  <printOptions gridLines="1" horizontalCentered="1"/>
  <pageMargins left="0.7874015748031497" right="0.7874015748031497" top="0.77" bottom="0.7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I42"/>
  <sheetViews>
    <sheetView tabSelected="1" zoomScalePageLayoutView="0" workbookViewId="0" topLeftCell="A1">
      <selection activeCell="I18" sqref="I18"/>
    </sheetView>
  </sheetViews>
  <sheetFormatPr defaultColWidth="9.00390625" defaultRowHeight="15.75"/>
  <cols>
    <col min="1" max="1" width="9.00390625" style="80" customWidth="1"/>
    <col min="2" max="3" width="5.625" style="80" customWidth="1"/>
    <col min="4" max="16384" width="9.00390625" style="80" customWidth="1"/>
  </cols>
  <sheetData>
    <row r="12" spans="1:8" ht="51" customHeight="1">
      <c r="A12" s="469" t="s">
        <v>352</v>
      </c>
      <c r="B12" s="470"/>
      <c r="C12" s="470"/>
      <c r="D12" s="470"/>
      <c r="E12" s="470"/>
      <c r="F12" s="470"/>
      <c r="G12" s="470"/>
      <c r="H12" s="470"/>
    </row>
    <row r="13" spans="1:8" ht="12.75">
      <c r="A13" s="87"/>
      <c r="B13" s="87"/>
      <c r="C13" s="87"/>
      <c r="D13" s="87"/>
      <c r="E13" s="87"/>
      <c r="F13" s="87"/>
      <c r="G13" s="87"/>
      <c r="H13" s="87"/>
    </row>
    <row r="15" spans="2:9" ht="24.75" customHeight="1">
      <c r="B15" s="89">
        <v>1</v>
      </c>
      <c r="C15" s="166" t="s">
        <v>321</v>
      </c>
      <c r="D15" s="466" t="s">
        <v>241</v>
      </c>
      <c r="E15" s="467"/>
      <c r="F15" s="467"/>
      <c r="G15" s="467"/>
      <c r="H15" s="467"/>
      <c r="I15" s="88"/>
    </row>
    <row r="16" spans="2:9" ht="12.75">
      <c r="B16" s="89">
        <v>2</v>
      </c>
      <c r="C16" s="89"/>
      <c r="D16" s="471" t="s">
        <v>242</v>
      </c>
      <c r="E16" s="465"/>
      <c r="F16" s="465"/>
      <c r="G16" s="465"/>
      <c r="H16" s="465"/>
      <c r="I16" s="88"/>
    </row>
    <row r="17" spans="2:9" ht="12.75">
      <c r="B17" s="89"/>
      <c r="C17" s="166" t="s">
        <v>322</v>
      </c>
      <c r="D17" s="471" t="s">
        <v>243</v>
      </c>
      <c r="E17" s="465"/>
      <c r="F17" s="465"/>
      <c r="G17" s="465"/>
      <c r="H17" s="465"/>
      <c r="I17" s="88"/>
    </row>
    <row r="18" spans="2:9" ht="12.75">
      <c r="B18" s="89"/>
      <c r="C18" s="166" t="s">
        <v>323</v>
      </c>
      <c r="D18" s="471" t="s">
        <v>244</v>
      </c>
      <c r="E18" s="465"/>
      <c r="F18" s="465"/>
      <c r="G18" s="465"/>
      <c r="H18" s="465"/>
      <c r="I18" s="88"/>
    </row>
    <row r="19" spans="2:9" ht="12.75">
      <c r="B19" s="89"/>
      <c r="C19" s="166" t="s">
        <v>324</v>
      </c>
      <c r="D19" s="471" t="s">
        <v>245</v>
      </c>
      <c r="E19" s="465"/>
      <c r="F19" s="465"/>
      <c r="G19" s="465"/>
      <c r="H19" s="465"/>
      <c r="I19" s="88"/>
    </row>
    <row r="20" spans="2:9" ht="25.5" customHeight="1">
      <c r="B20" s="89">
        <v>3</v>
      </c>
      <c r="C20" s="89"/>
      <c r="D20" s="466" t="s">
        <v>325</v>
      </c>
      <c r="E20" s="467"/>
      <c r="F20" s="467"/>
      <c r="G20" s="467"/>
      <c r="H20" s="467"/>
      <c r="I20" s="88"/>
    </row>
    <row r="21" spans="2:9" ht="12.75" customHeight="1">
      <c r="B21" s="89">
        <v>4</v>
      </c>
      <c r="C21" s="89"/>
      <c r="D21" s="472" t="s">
        <v>326</v>
      </c>
      <c r="E21" s="468"/>
      <c r="F21" s="468"/>
      <c r="G21" s="468"/>
      <c r="H21" s="468"/>
      <c r="I21" s="88"/>
    </row>
    <row r="22" spans="2:9" ht="31.5" customHeight="1">
      <c r="B22" s="89">
        <v>5</v>
      </c>
      <c r="C22" s="89"/>
      <c r="D22" s="466" t="s">
        <v>346</v>
      </c>
      <c r="E22" s="467"/>
      <c r="F22" s="467"/>
      <c r="G22" s="467"/>
      <c r="H22" s="467"/>
      <c r="I22" s="88"/>
    </row>
    <row r="23" spans="2:9" ht="24.75" customHeight="1">
      <c r="B23" s="89"/>
      <c r="C23" s="89"/>
      <c r="D23" s="467"/>
      <c r="E23" s="467"/>
      <c r="F23" s="467"/>
      <c r="G23" s="467"/>
      <c r="H23" s="467"/>
      <c r="I23" s="88"/>
    </row>
    <row r="24" spans="2:9" ht="12.75">
      <c r="B24" s="89"/>
      <c r="C24" s="89"/>
      <c r="D24" s="465"/>
      <c r="E24" s="465"/>
      <c r="F24" s="465"/>
      <c r="G24" s="465"/>
      <c r="H24" s="465"/>
      <c r="I24" s="88"/>
    </row>
    <row r="25" spans="2:9" ht="24.75" customHeight="1">
      <c r="B25" s="89"/>
      <c r="C25" s="166"/>
      <c r="D25" s="466"/>
      <c r="E25" s="467"/>
      <c r="F25" s="467"/>
      <c r="G25" s="467"/>
      <c r="H25" s="467"/>
      <c r="I25" s="88"/>
    </row>
    <row r="26" spans="2:9" ht="24.75" customHeight="1">
      <c r="B26" s="89"/>
      <c r="C26" s="89"/>
      <c r="D26" s="467"/>
      <c r="E26" s="467"/>
      <c r="F26" s="467"/>
      <c r="G26" s="467"/>
      <c r="H26" s="467"/>
      <c r="I26" s="88"/>
    </row>
    <row r="27" spans="2:9" ht="12.75">
      <c r="B27" s="89"/>
      <c r="C27" s="89"/>
      <c r="D27" s="465"/>
      <c r="E27" s="465"/>
      <c r="F27" s="465"/>
      <c r="G27" s="465"/>
      <c r="H27" s="465"/>
      <c r="I27" s="88"/>
    </row>
    <row r="28" spans="2:9" ht="12.75">
      <c r="B28" s="89"/>
      <c r="C28" s="89"/>
      <c r="D28" s="465"/>
      <c r="E28" s="465"/>
      <c r="F28" s="465"/>
      <c r="G28" s="465"/>
      <c r="H28" s="465"/>
      <c r="I28" s="88"/>
    </row>
    <row r="29" spans="2:9" ht="28.5" customHeight="1">
      <c r="B29" s="89"/>
      <c r="C29" s="89"/>
      <c r="D29" s="468"/>
      <c r="E29" s="468"/>
      <c r="F29" s="468"/>
      <c r="G29" s="468"/>
      <c r="H29" s="468"/>
      <c r="I29" s="88"/>
    </row>
    <row r="30" spans="2:9" ht="24.75" customHeight="1">
      <c r="B30" s="89"/>
      <c r="C30" s="89"/>
      <c r="D30" s="467"/>
      <c r="E30" s="467"/>
      <c r="F30" s="467"/>
      <c r="G30" s="467"/>
      <c r="H30" s="467"/>
      <c r="I30" s="88"/>
    </row>
    <row r="31" spans="4:9" ht="12.75">
      <c r="D31" s="465"/>
      <c r="E31" s="465"/>
      <c r="F31" s="465"/>
      <c r="G31" s="465"/>
      <c r="H31" s="465"/>
      <c r="I31" s="88"/>
    </row>
    <row r="32" spans="4:9" ht="12.75">
      <c r="D32" s="465"/>
      <c r="E32" s="465"/>
      <c r="F32" s="465"/>
      <c r="G32" s="465"/>
      <c r="H32" s="465"/>
      <c r="I32" s="88"/>
    </row>
    <row r="33" spans="4:9" ht="12.75">
      <c r="D33" s="465"/>
      <c r="E33" s="465"/>
      <c r="F33" s="465"/>
      <c r="G33" s="465"/>
      <c r="H33" s="465"/>
      <c r="I33" s="88"/>
    </row>
    <row r="34" spans="4:9" ht="12.75">
      <c r="D34" s="465"/>
      <c r="E34" s="465"/>
      <c r="F34" s="465"/>
      <c r="G34" s="465"/>
      <c r="H34" s="465"/>
      <c r="I34" s="88"/>
    </row>
    <row r="35" spans="4:9" ht="12.75">
      <c r="D35" s="465"/>
      <c r="E35" s="465"/>
      <c r="F35" s="465"/>
      <c r="G35" s="465"/>
      <c r="H35" s="465"/>
      <c r="I35" s="88"/>
    </row>
    <row r="36" spans="4:8" ht="12.75">
      <c r="D36" s="465"/>
      <c r="E36" s="465"/>
      <c r="F36" s="465"/>
      <c r="G36" s="465"/>
      <c r="H36" s="465"/>
    </row>
    <row r="37" spans="4:8" ht="12.75">
      <c r="D37" s="465"/>
      <c r="E37" s="465"/>
      <c r="F37" s="465"/>
      <c r="G37" s="465"/>
      <c r="H37" s="465"/>
    </row>
    <row r="38" spans="4:8" ht="12.75">
      <c r="D38" s="465"/>
      <c r="E38" s="465"/>
      <c r="F38" s="465"/>
      <c r="G38" s="465"/>
      <c r="H38" s="465"/>
    </row>
    <row r="39" spans="4:8" ht="12.75">
      <c r="D39" s="465"/>
      <c r="E39" s="465"/>
      <c r="F39" s="465"/>
      <c r="G39" s="465"/>
      <c r="H39" s="465"/>
    </row>
    <row r="40" spans="4:8" ht="12.75">
      <c r="D40" s="465"/>
      <c r="E40" s="465"/>
      <c r="F40" s="465"/>
      <c r="G40" s="465"/>
      <c r="H40" s="465"/>
    </row>
    <row r="41" spans="4:8" ht="12.75">
      <c r="D41" s="465"/>
      <c r="E41" s="465"/>
      <c r="F41" s="465"/>
      <c r="G41" s="465"/>
      <c r="H41" s="465"/>
    </row>
    <row r="42" spans="4:8" ht="12.75">
      <c r="D42" s="465"/>
      <c r="E42" s="465"/>
      <c r="F42" s="465"/>
      <c r="G42" s="465"/>
      <c r="H42" s="465"/>
    </row>
  </sheetData>
  <sheetProtection/>
  <mergeCells count="29">
    <mergeCell ref="D24:H24"/>
    <mergeCell ref="D26:H26"/>
    <mergeCell ref="D32:H32"/>
    <mergeCell ref="D33:H33"/>
    <mergeCell ref="D35:H35"/>
    <mergeCell ref="D30:H30"/>
    <mergeCell ref="D39:H39"/>
    <mergeCell ref="D36:H36"/>
    <mergeCell ref="D31:H31"/>
    <mergeCell ref="A12:H12"/>
    <mergeCell ref="D17:H17"/>
    <mergeCell ref="D19:H19"/>
    <mergeCell ref="D28:H28"/>
    <mergeCell ref="D16:H16"/>
    <mergeCell ref="D27:H27"/>
    <mergeCell ref="D21:H21"/>
    <mergeCell ref="D18:H18"/>
    <mergeCell ref="D22:H22"/>
    <mergeCell ref="D23:H23"/>
    <mergeCell ref="D41:H41"/>
    <mergeCell ref="D42:H42"/>
    <mergeCell ref="D15:H15"/>
    <mergeCell ref="D29:H29"/>
    <mergeCell ref="D34:H34"/>
    <mergeCell ref="D20:H20"/>
    <mergeCell ref="D40:H40"/>
    <mergeCell ref="D25:H25"/>
    <mergeCell ref="D37:H37"/>
    <mergeCell ref="D38:H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1">
      <selection activeCell="F4" sqref="F4"/>
    </sheetView>
  </sheetViews>
  <sheetFormatPr defaultColWidth="9.00390625" defaultRowHeight="15.75"/>
  <cols>
    <col min="1" max="1" width="1.875" style="91" customWidth="1"/>
    <col min="2" max="2" width="32.75390625" style="91" customWidth="1"/>
    <col min="3" max="7" width="9.625" style="91" customWidth="1"/>
    <col min="8" max="8" width="20.875" style="91" hidden="1" customWidth="1"/>
    <col min="9" max="9" width="18.75390625" style="91" hidden="1" customWidth="1"/>
    <col min="10" max="16384" width="9.00390625" style="91" customWidth="1"/>
  </cols>
  <sheetData>
    <row r="1" spans="1:7" s="90" customFormat="1" ht="51" customHeight="1">
      <c r="A1" s="473" t="s">
        <v>29</v>
      </c>
      <c r="B1" s="474"/>
      <c r="C1" s="350" t="s">
        <v>275</v>
      </c>
      <c r="D1" s="351" t="s">
        <v>175</v>
      </c>
      <c r="E1" s="351" t="s">
        <v>278</v>
      </c>
      <c r="F1" s="351" t="s">
        <v>320</v>
      </c>
      <c r="G1" s="352" t="s">
        <v>232</v>
      </c>
    </row>
    <row r="2" spans="1:8" s="90" customFormat="1" ht="12" customHeight="1">
      <c r="A2" s="446" t="s">
        <v>185</v>
      </c>
      <c r="B2" s="447"/>
      <c r="C2" s="253"/>
      <c r="D2" s="113"/>
      <c r="E2" s="172"/>
      <c r="F2" s="125"/>
      <c r="G2" s="353"/>
      <c r="H2" s="91" t="s">
        <v>186</v>
      </c>
    </row>
    <row r="3" spans="1:10" s="177" customFormat="1" ht="12" customHeight="1">
      <c r="A3" s="475" t="s">
        <v>187</v>
      </c>
      <c r="B3" s="476"/>
      <c r="C3" s="258">
        <f>C4+C5+C6+C7+C8</f>
        <v>29128</v>
      </c>
      <c r="D3" s="174">
        <f>D4+D5+D6+D7+D8</f>
        <v>33868</v>
      </c>
      <c r="E3" s="174">
        <f>E4+E5+E6+E7</f>
        <v>0</v>
      </c>
      <c r="F3" s="174">
        <f>F4+F5+F6+F7+F8</f>
        <v>33868</v>
      </c>
      <c r="G3" s="354"/>
      <c r="J3" s="184"/>
    </row>
    <row r="4" spans="1:8" ht="12" customHeight="1">
      <c r="A4" s="115"/>
      <c r="B4" s="169" t="s">
        <v>304</v>
      </c>
      <c r="C4" s="225">
        <f>Önk13!E5</f>
        <v>13794</v>
      </c>
      <c r="D4" s="173">
        <f>Önk13!F5</f>
        <v>15869</v>
      </c>
      <c r="E4" s="114"/>
      <c r="F4" s="167">
        <f>D4+E4</f>
        <v>15869</v>
      </c>
      <c r="G4" s="355"/>
      <c r="H4" s="91" t="s">
        <v>178</v>
      </c>
    </row>
    <row r="5" spans="1:8" ht="12" customHeight="1">
      <c r="A5" s="115"/>
      <c r="B5" s="169" t="s">
        <v>305</v>
      </c>
      <c r="C5" s="224"/>
      <c r="D5" s="173">
        <f>Önk13!F6</f>
        <v>10128</v>
      </c>
      <c r="E5" s="114"/>
      <c r="F5" s="167">
        <f>D5+E5</f>
        <v>10128</v>
      </c>
      <c r="G5" s="355"/>
      <c r="H5" s="91" t="s">
        <v>181</v>
      </c>
    </row>
    <row r="6" spans="1:8" ht="12" customHeight="1">
      <c r="A6" s="115"/>
      <c r="B6" s="169" t="s">
        <v>306</v>
      </c>
      <c r="C6" s="224"/>
      <c r="D6" s="173">
        <f>Önk13!F7</f>
        <v>2742</v>
      </c>
      <c r="E6" s="114"/>
      <c r="F6" s="167">
        <f>D6+E6</f>
        <v>2742</v>
      </c>
      <c r="G6" s="355"/>
      <c r="H6" s="91" t="s">
        <v>180</v>
      </c>
    </row>
    <row r="7" spans="1:8" ht="12" customHeight="1">
      <c r="A7" s="115"/>
      <c r="B7" s="169" t="s">
        <v>307</v>
      </c>
      <c r="C7" s="225">
        <f>Önk13!E8</f>
        <v>0</v>
      </c>
      <c r="D7" s="173">
        <f>Önk13!F8</f>
        <v>1513</v>
      </c>
      <c r="E7" s="114"/>
      <c r="F7" s="167">
        <f>D7+E7</f>
        <v>1513</v>
      </c>
      <c r="G7" s="355"/>
      <c r="H7" s="91" t="s">
        <v>179</v>
      </c>
    </row>
    <row r="8" spans="1:7" ht="12" customHeight="1">
      <c r="A8" s="115"/>
      <c r="B8" s="169" t="s">
        <v>348</v>
      </c>
      <c r="C8" s="225">
        <f>Önk13!E9</f>
        <v>15334</v>
      </c>
      <c r="D8" s="173">
        <f>Önk13!F9</f>
        <v>3616</v>
      </c>
      <c r="E8" s="114"/>
      <c r="F8" s="167">
        <f>D8+E8</f>
        <v>3616</v>
      </c>
      <c r="G8" s="355"/>
    </row>
    <row r="9" spans="1:7" ht="12" customHeight="1">
      <c r="A9" s="477" t="s">
        <v>188</v>
      </c>
      <c r="B9" s="456"/>
      <c r="C9" s="268"/>
      <c r="D9" s="194"/>
      <c r="E9" s="195">
        <f>int13!F3</f>
        <v>16020</v>
      </c>
      <c r="F9" s="195">
        <f>int13!G3</f>
        <v>0</v>
      </c>
      <c r="G9" s="356"/>
    </row>
    <row r="10" spans="1:7" ht="12" customHeight="1">
      <c r="A10" s="115"/>
      <c r="C10" s="224"/>
      <c r="D10" s="114"/>
      <c r="E10" s="114"/>
      <c r="F10" s="115"/>
      <c r="G10" s="355"/>
    </row>
    <row r="11" spans="1:10" ht="12" customHeight="1">
      <c r="A11" s="457" t="s">
        <v>184</v>
      </c>
      <c r="B11" s="445"/>
      <c r="C11" s="261">
        <f>C12+C14</f>
        <v>4571</v>
      </c>
      <c r="D11" s="174">
        <f>D12+D14</f>
        <v>2790</v>
      </c>
      <c r="E11" s="174">
        <f>E12+E14</f>
        <v>0</v>
      </c>
      <c r="F11" s="174">
        <f>F12+F14</f>
        <v>2790</v>
      </c>
      <c r="G11" s="354">
        <f>G12</f>
        <v>350</v>
      </c>
      <c r="H11" s="91" t="s">
        <v>189</v>
      </c>
      <c r="J11" s="168"/>
    </row>
    <row r="12" spans="1:7" ht="12" customHeight="1">
      <c r="A12" s="115"/>
      <c r="B12" s="91" t="s">
        <v>190</v>
      </c>
      <c r="C12" s="173">
        <f>Önk13!E12</f>
        <v>4571</v>
      </c>
      <c r="D12" s="173">
        <f>Önk13!F12</f>
        <v>2790</v>
      </c>
      <c r="E12" s="173">
        <f>Önk13!G12</f>
        <v>0</v>
      </c>
      <c r="F12" s="167">
        <f>D12+E12</f>
        <v>2790</v>
      </c>
      <c r="G12" s="355">
        <f>nemz13!F4</f>
        <v>350</v>
      </c>
    </row>
    <row r="13" spans="1:7" ht="12" customHeight="1">
      <c r="A13" s="115"/>
      <c r="B13" s="96" t="s">
        <v>204</v>
      </c>
      <c r="C13" s="254"/>
      <c r="D13" s="114"/>
      <c r="E13" s="173"/>
      <c r="F13" s="167"/>
      <c r="G13" s="355"/>
    </row>
    <row r="14" spans="1:7" ht="12" customHeight="1">
      <c r="A14" s="115"/>
      <c r="B14" s="91" t="s">
        <v>191</v>
      </c>
      <c r="C14" s="225"/>
      <c r="D14" s="173"/>
      <c r="E14" s="173"/>
      <c r="F14" s="167"/>
      <c r="G14" s="355"/>
    </row>
    <row r="15" spans="1:7" ht="12" customHeight="1">
      <c r="A15" s="115"/>
      <c r="B15" s="96" t="s">
        <v>204</v>
      </c>
      <c r="C15" s="254"/>
      <c r="D15" s="173"/>
      <c r="E15" s="173"/>
      <c r="F15" s="167"/>
      <c r="G15" s="355"/>
    </row>
    <row r="16" spans="1:7" ht="12" customHeight="1">
      <c r="A16" s="115"/>
      <c r="B16" s="96"/>
      <c r="C16" s="254"/>
      <c r="D16" s="114"/>
      <c r="E16" s="173"/>
      <c r="F16" s="115"/>
      <c r="G16" s="355"/>
    </row>
    <row r="17" spans="1:10" s="177" customFormat="1" ht="12" customHeight="1">
      <c r="A17" s="475" t="s">
        <v>192</v>
      </c>
      <c r="B17" s="476"/>
      <c r="C17" s="174">
        <f>C18+C19+C21+C22+C23+C24+C25+C26+C27</f>
        <v>37639</v>
      </c>
      <c r="D17" s="174">
        <f>D18+D19+D21+D22+D23+D24+D25+D26+D27</f>
        <v>17878</v>
      </c>
      <c r="E17" s="174">
        <f>E18+E19+E21+E22+E23+E24+E25+E26+E27</f>
        <v>0</v>
      </c>
      <c r="F17" s="174">
        <f>F18+F19+F21+F22+F23+F24+F25+F26+F27</f>
        <v>17878</v>
      </c>
      <c r="G17" s="354"/>
      <c r="H17" s="177" t="s">
        <v>193</v>
      </c>
      <c r="I17" s="177" t="s">
        <v>194</v>
      </c>
      <c r="J17" s="184"/>
    </row>
    <row r="18" spans="1:8" ht="12" customHeight="1">
      <c r="A18" s="115"/>
      <c r="B18" s="95" t="s">
        <v>176</v>
      </c>
      <c r="C18" s="255">
        <f>Önk13!E17</f>
        <v>11259</v>
      </c>
      <c r="D18" s="173"/>
      <c r="E18" s="114"/>
      <c r="F18" s="167"/>
      <c r="G18" s="355"/>
      <c r="H18" s="91" t="s">
        <v>182</v>
      </c>
    </row>
    <row r="19" spans="1:8" ht="12" customHeight="1">
      <c r="A19" s="115"/>
      <c r="B19" s="91" t="s">
        <v>177</v>
      </c>
      <c r="C19" s="255">
        <f>Önk13!E18</f>
        <v>8500</v>
      </c>
      <c r="D19" s="173">
        <f>Önk13!F18</f>
        <v>3392</v>
      </c>
      <c r="E19" s="114"/>
      <c r="F19" s="167">
        <f aca="true" t="shared" si="0" ref="F19:F27">D19+E19</f>
        <v>3392</v>
      </c>
      <c r="G19" s="355"/>
      <c r="H19" s="91" t="s">
        <v>183</v>
      </c>
    </row>
    <row r="20" spans="1:7" s="189" customFormat="1" ht="12" customHeight="1">
      <c r="A20" s="188"/>
      <c r="B20" s="189" t="s">
        <v>80</v>
      </c>
      <c r="C20" s="259">
        <f>C21+C22+C23+C24+C25+C26+C27</f>
        <v>17880</v>
      </c>
      <c r="D20" s="191"/>
      <c r="E20" s="192"/>
      <c r="F20" s="167"/>
      <c r="G20" s="357"/>
    </row>
    <row r="21" spans="1:7" ht="12" customHeight="1">
      <c r="A21" s="115"/>
      <c r="B21" s="93" t="s">
        <v>0</v>
      </c>
      <c r="C21" s="255">
        <f>Önk13!E20</f>
        <v>0</v>
      </c>
      <c r="D21" s="167"/>
      <c r="E21" s="115"/>
      <c r="F21" s="167"/>
      <c r="G21" s="224"/>
    </row>
    <row r="22" spans="1:7" ht="12" customHeight="1">
      <c r="A22" s="115"/>
      <c r="B22" s="94" t="s">
        <v>213</v>
      </c>
      <c r="C22" s="255">
        <f>Önk13!E21</f>
        <v>7500</v>
      </c>
      <c r="D22" s="167">
        <f>Önk13!F21</f>
        <v>7113</v>
      </c>
      <c r="E22" s="115"/>
      <c r="F22" s="167">
        <f t="shared" si="0"/>
        <v>7113</v>
      </c>
      <c r="G22" s="224"/>
    </row>
    <row r="23" spans="1:7" ht="12" customHeight="1">
      <c r="A23" s="115"/>
      <c r="B23" s="94" t="s">
        <v>195</v>
      </c>
      <c r="C23" s="255">
        <f>Önk13!E22</f>
        <v>30</v>
      </c>
      <c r="D23" s="167">
        <f>Önk13!F22</f>
        <v>30</v>
      </c>
      <c r="E23" s="115"/>
      <c r="F23" s="167">
        <f t="shared" si="0"/>
        <v>30</v>
      </c>
      <c r="G23" s="224"/>
    </row>
    <row r="24" spans="1:7" ht="12" customHeight="1">
      <c r="A24" s="115"/>
      <c r="B24" s="94" t="s">
        <v>196</v>
      </c>
      <c r="C24" s="256"/>
      <c r="D24" s="167"/>
      <c r="E24" s="115"/>
      <c r="F24" s="167"/>
      <c r="G24" s="224"/>
    </row>
    <row r="25" spans="1:7" ht="12" customHeight="1">
      <c r="A25" s="115"/>
      <c r="B25" s="94" t="s">
        <v>1</v>
      </c>
      <c r="C25" s="255">
        <f>Önk13!E24</f>
        <v>10000</v>
      </c>
      <c r="D25" s="167">
        <f>Önk13!F24</f>
        <v>7078</v>
      </c>
      <c r="E25" s="115"/>
      <c r="F25" s="167">
        <f t="shared" si="0"/>
        <v>7078</v>
      </c>
      <c r="G25" s="224"/>
    </row>
    <row r="26" spans="1:7" ht="12" customHeight="1">
      <c r="A26" s="115"/>
      <c r="B26" s="95" t="s">
        <v>2</v>
      </c>
      <c r="C26" s="255">
        <f>Önk13!E25</f>
        <v>0</v>
      </c>
      <c r="D26" s="167"/>
      <c r="E26" s="115"/>
      <c r="F26" s="167"/>
      <c r="G26" s="224"/>
    </row>
    <row r="27" spans="1:7" ht="12" customHeight="1">
      <c r="A27" s="115"/>
      <c r="B27" s="91" t="s">
        <v>197</v>
      </c>
      <c r="C27" s="255">
        <f>Önk13!E26</f>
        <v>350</v>
      </c>
      <c r="D27" s="167">
        <f>Önk13!F26</f>
        <v>265</v>
      </c>
      <c r="E27" s="115"/>
      <c r="F27" s="167">
        <f t="shared" si="0"/>
        <v>265</v>
      </c>
      <c r="G27" s="224"/>
    </row>
    <row r="28" spans="1:7" ht="12" customHeight="1">
      <c r="A28" s="115"/>
      <c r="B28" s="91" t="s">
        <v>198</v>
      </c>
      <c r="C28" s="255"/>
      <c r="D28" s="115"/>
      <c r="E28" s="115"/>
      <c r="F28" s="167"/>
      <c r="G28" s="224"/>
    </row>
    <row r="29" spans="1:7" ht="12" customHeight="1">
      <c r="A29" s="115"/>
      <c r="B29" s="91" t="s">
        <v>199</v>
      </c>
      <c r="C29" s="255"/>
      <c r="D29" s="115"/>
      <c r="E29" s="115"/>
      <c r="F29" s="167"/>
      <c r="G29" s="224"/>
    </row>
    <row r="30" spans="1:10" ht="12" customHeight="1">
      <c r="A30" s="475" t="s">
        <v>200</v>
      </c>
      <c r="B30" s="476"/>
      <c r="C30" s="258">
        <f>C31+C32</f>
        <v>4543</v>
      </c>
      <c r="D30" s="175">
        <f>D31+D32</f>
        <v>1075</v>
      </c>
      <c r="E30" s="175">
        <f>E31+E32</f>
        <v>3596</v>
      </c>
      <c r="F30" s="175">
        <f>F31+F32</f>
        <v>4671</v>
      </c>
      <c r="G30" s="358"/>
      <c r="H30" s="91" t="s">
        <v>201</v>
      </c>
      <c r="J30" s="168"/>
    </row>
    <row r="31" spans="1:7" ht="12" customHeight="1">
      <c r="A31" s="120"/>
      <c r="B31" s="121" t="s">
        <v>206</v>
      </c>
      <c r="C31" s="167">
        <f>Önk13!E29+int13!E13</f>
        <v>4543</v>
      </c>
      <c r="D31" s="167">
        <f>Önk13!F29</f>
        <v>1075</v>
      </c>
      <c r="E31" s="167">
        <f>int13!F13</f>
        <v>3596</v>
      </c>
      <c r="F31" s="167">
        <f>D31+E31</f>
        <v>4671</v>
      </c>
      <c r="G31" s="224"/>
    </row>
    <row r="32" spans="1:7" ht="12" customHeight="1">
      <c r="A32" s="120"/>
      <c r="B32" s="121" t="s">
        <v>214</v>
      </c>
      <c r="C32" s="260">
        <f>Önk13!E30</f>
        <v>0</v>
      </c>
      <c r="D32" s="167">
        <f>Önk13!F30</f>
        <v>0</v>
      </c>
      <c r="E32" s="167"/>
      <c r="F32" s="167"/>
      <c r="G32" s="224"/>
    </row>
    <row r="33" spans="1:7" ht="12" customHeight="1">
      <c r="A33" s="115"/>
      <c r="C33" s="224"/>
      <c r="D33" s="115"/>
      <c r="E33" s="167"/>
      <c r="F33" s="115"/>
      <c r="G33" s="224"/>
    </row>
    <row r="34" spans="1:8" s="177" customFormat="1" ht="12" customHeight="1">
      <c r="A34" s="457" t="s">
        <v>174</v>
      </c>
      <c r="B34" s="445"/>
      <c r="C34" s="261">
        <f>Önk13!E31</f>
        <v>0</v>
      </c>
      <c r="D34" s="175">
        <f>Önk13!F31</f>
        <v>0</v>
      </c>
      <c r="E34" s="175">
        <f>Önk13!G31</f>
        <v>0</v>
      </c>
      <c r="F34" s="175">
        <f>Önk13!H31</f>
        <v>0</v>
      </c>
      <c r="G34" s="358"/>
      <c r="H34" s="177" t="s">
        <v>202</v>
      </c>
    </row>
    <row r="35" spans="1:7" s="90" customFormat="1" ht="12" customHeight="1">
      <c r="A35" s="116"/>
      <c r="C35" s="257"/>
      <c r="D35" s="116"/>
      <c r="E35" s="116"/>
      <c r="F35" s="116"/>
      <c r="G35" s="257"/>
    </row>
    <row r="36" spans="1:8" s="177" customFormat="1" ht="24" customHeight="1">
      <c r="A36" s="457" t="s">
        <v>250</v>
      </c>
      <c r="B36" s="445"/>
      <c r="C36" s="261">
        <f>C37+C38</f>
        <v>0</v>
      </c>
      <c r="D36" s="175">
        <f>D37+D38</f>
        <v>0</v>
      </c>
      <c r="E36" s="175">
        <f>E37+E38</f>
        <v>0</v>
      </c>
      <c r="F36" s="175">
        <f>F37+F38</f>
        <v>0</v>
      </c>
      <c r="G36" s="358"/>
      <c r="H36" s="177" t="s">
        <v>203</v>
      </c>
    </row>
    <row r="37" spans="1:7" ht="12" customHeight="1">
      <c r="A37" s="115"/>
      <c r="B37" s="91" t="s">
        <v>190</v>
      </c>
      <c r="C37" s="225"/>
      <c r="D37" s="167">
        <f>Önk13!F33</f>
        <v>0</v>
      </c>
      <c r="E37" s="115"/>
      <c r="F37" s="167">
        <f>D37+E37</f>
        <v>0</v>
      </c>
      <c r="G37" s="224"/>
    </row>
    <row r="38" spans="1:7" ht="12" customHeight="1">
      <c r="A38" s="115"/>
      <c r="B38" s="91" t="s">
        <v>191</v>
      </c>
      <c r="C38" s="225"/>
      <c r="D38" s="167">
        <f>Önk13!F34</f>
        <v>0</v>
      </c>
      <c r="E38" s="115"/>
      <c r="F38" s="167">
        <f>D38+E38</f>
        <v>0</v>
      </c>
      <c r="G38" s="224"/>
    </row>
    <row r="39" spans="1:11" s="177" customFormat="1" ht="12" customHeight="1">
      <c r="A39" s="457" t="s">
        <v>262</v>
      </c>
      <c r="B39" s="445"/>
      <c r="C39" s="261">
        <f>Önk13!E35</f>
        <v>0</v>
      </c>
      <c r="D39" s="175">
        <f>Önk13!F35</f>
        <v>0</v>
      </c>
      <c r="E39" s="175">
        <f>Önk13!G35</f>
        <v>0</v>
      </c>
      <c r="F39" s="175">
        <f>Önk13!H35</f>
        <v>0</v>
      </c>
      <c r="G39" s="358"/>
      <c r="H39" s="177" t="s">
        <v>208</v>
      </c>
      <c r="K39" s="184"/>
    </row>
    <row r="40" spans="1:7" ht="12" customHeight="1">
      <c r="A40" s="115"/>
      <c r="C40" s="224"/>
      <c r="D40" s="115"/>
      <c r="E40" s="115"/>
      <c r="F40" s="115"/>
      <c r="G40" s="224"/>
    </row>
    <row r="41" spans="1:8" s="177" customFormat="1" ht="12" customHeight="1">
      <c r="A41" s="475" t="s">
        <v>32</v>
      </c>
      <c r="B41" s="476"/>
      <c r="C41" s="175">
        <f>C43</f>
        <v>0</v>
      </c>
      <c r="D41" s="175">
        <f>D42</f>
        <v>9758</v>
      </c>
      <c r="E41" s="175">
        <f>E42</f>
        <v>0</v>
      </c>
      <c r="F41" s="175">
        <f>F42</f>
        <v>9758</v>
      </c>
      <c r="G41" s="358">
        <f>nemz13!F15</f>
        <v>900</v>
      </c>
      <c r="H41" s="177" t="s">
        <v>209</v>
      </c>
    </row>
    <row r="42" spans="1:7" s="177" customFormat="1" ht="12" customHeight="1">
      <c r="A42" s="120"/>
      <c r="B42" s="206" t="s">
        <v>212</v>
      </c>
      <c r="C42" s="262"/>
      <c r="D42" s="193">
        <f>Önk13!F36</f>
        <v>9758</v>
      </c>
      <c r="E42" s="103"/>
      <c r="F42" s="193">
        <f>SUM(D42:E42)</f>
        <v>9758</v>
      </c>
      <c r="G42" s="359"/>
    </row>
    <row r="43" spans="1:10" s="177" customFormat="1" ht="12" customHeight="1">
      <c r="A43" s="120"/>
      <c r="B43" s="206" t="s">
        <v>252</v>
      </c>
      <c r="C43" s="193">
        <f>Önk13!E36</f>
        <v>0</v>
      </c>
      <c r="D43" s="193"/>
      <c r="E43" s="103"/>
      <c r="F43" s="193">
        <f>SUM(D43:E43)</f>
        <v>0</v>
      </c>
      <c r="G43" s="359"/>
      <c r="J43" s="184"/>
    </row>
    <row r="44" spans="1:10" s="189" customFormat="1" ht="12" customHeight="1">
      <c r="A44" s="188"/>
      <c r="B44" s="96" t="s">
        <v>253</v>
      </c>
      <c r="C44" s="259"/>
      <c r="D44" s="193"/>
      <c r="E44" s="188"/>
      <c r="F44" s="193"/>
      <c r="G44" s="360"/>
      <c r="J44" s="190"/>
    </row>
    <row r="45" spans="1:7" ht="12" customHeight="1" thickBot="1">
      <c r="A45" s="438" t="s">
        <v>210</v>
      </c>
      <c r="B45" s="439"/>
      <c r="C45" s="264">
        <f>C3+C11+C17+C30+C34+C36+C39+C41</f>
        <v>75881</v>
      </c>
      <c r="D45" s="176">
        <f>D3+D11+D17+D30+D34+D36+D39+D41</f>
        <v>65369</v>
      </c>
      <c r="E45" s="176">
        <f>E3+E11+E17+E30+E34+E36+E39+E41</f>
        <v>3596</v>
      </c>
      <c r="F45" s="176">
        <f>F3+F11+F17+F30+F34+F36+F39+F41</f>
        <v>68965</v>
      </c>
      <c r="G45" s="361">
        <f>G11</f>
        <v>350</v>
      </c>
    </row>
    <row r="46" spans="1:7" ht="12" customHeight="1">
      <c r="A46" s="440" t="s">
        <v>221</v>
      </c>
      <c r="B46" s="441"/>
      <c r="C46" s="263">
        <f>Önk13!E38</f>
        <v>7000</v>
      </c>
      <c r="D46" s="115"/>
      <c r="E46" s="115"/>
      <c r="F46" s="115"/>
      <c r="G46" s="224"/>
    </row>
    <row r="47" spans="1:7" ht="12" customHeight="1">
      <c r="A47" s="442" t="s">
        <v>270</v>
      </c>
      <c r="B47" s="443"/>
      <c r="C47" s="224"/>
      <c r="D47" s="115"/>
      <c r="E47" s="115"/>
      <c r="F47" s="115"/>
      <c r="G47" s="224"/>
    </row>
    <row r="48" spans="1:10" s="177" customFormat="1" ht="12" customHeight="1">
      <c r="A48" s="444" t="s">
        <v>211</v>
      </c>
      <c r="B48" s="436"/>
      <c r="C48" s="362">
        <f>C45+C46</f>
        <v>82881</v>
      </c>
      <c r="D48" s="175">
        <f>D45+D46</f>
        <v>65369</v>
      </c>
      <c r="E48" s="175">
        <f>E45+E46</f>
        <v>3596</v>
      </c>
      <c r="F48" s="175">
        <f>F45+F46</f>
        <v>68965</v>
      </c>
      <c r="G48" s="358">
        <f>G45</f>
        <v>350</v>
      </c>
      <c r="J48" s="184"/>
    </row>
    <row r="49" spans="1:7" ht="12" customHeight="1">
      <c r="A49" s="450" t="s">
        <v>173</v>
      </c>
      <c r="B49" s="451"/>
      <c r="C49" s="391"/>
      <c r="D49" s="117"/>
      <c r="E49" s="117"/>
      <c r="F49" s="207">
        <f>F3+F11+F17+F30+F41</f>
        <v>68965</v>
      </c>
      <c r="G49" s="394"/>
    </row>
    <row r="50" spans="1:7" ht="12" customHeight="1">
      <c r="A50" s="450" t="s">
        <v>173</v>
      </c>
      <c r="B50" s="451"/>
      <c r="C50" s="391"/>
      <c r="D50" s="117"/>
      <c r="E50" s="117"/>
      <c r="F50" s="207">
        <f>mérlkiad13!F2+mérlkiad13!F3+mérlkiad13!F4+mérlkiad13!F7+mérlkiad13!F17</f>
        <v>68965</v>
      </c>
      <c r="G50" s="394"/>
    </row>
    <row r="51" spans="1:10" ht="12" customHeight="1">
      <c r="A51" s="450" t="s">
        <v>174</v>
      </c>
      <c r="B51" s="451"/>
      <c r="C51" s="391"/>
      <c r="D51" s="117"/>
      <c r="E51" s="117"/>
      <c r="F51" s="207">
        <v>0</v>
      </c>
      <c r="G51" s="394"/>
      <c r="J51" s="168"/>
    </row>
    <row r="52" spans="1:10" ht="12" customHeight="1">
      <c r="A52" s="450" t="s">
        <v>223</v>
      </c>
      <c r="B52" s="451"/>
      <c r="C52" s="391"/>
      <c r="D52" s="117"/>
      <c r="E52" s="117"/>
      <c r="F52" s="207">
        <v>0</v>
      </c>
      <c r="G52" s="394"/>
      <c r="J52" s="168"/>
    </row>
    <row r="53" spans="1:11" ht="12" customHeight="1">
      <c r="A53" s="454" t="s">
        <v>254</v>
      </c>
      <c r="B53" s="455"/>
      <c r="C53" s="392"/>
      <c r="D53" s="115"/>
      <c r="E53" s="115"/>
      <c r="F53" s="167"/>
      <c r="G53" s="224"/>
      <c r="K53" s="168"/>
    </row>
    <row r="54" spans="1:7" ht="12" customHeight="1">
      <c r="A54" s="452" t="s">
        <v>212</v>
      </c>
      <c r="B54" s="453"/>
      <c r="C54" s="393"/>
      <c r="D54" s="115"/>
      <c r="E54" s="115"/>
      <c r="F54" s="167">
        <f>F49-F50</f>
        <v>0</v>
      </c>
      <c r="G54" s="224"/>
    </row>
    <row r="55" spans="1:10" ht="12" customHeight="1">
      <c r="A55" s="448" t="s">
        <v>233</v>
      </c>
      <c r="B55" s="449"/>
      <c r="C55" s="395"/>
      <c r="D55" s="396"/>
      <c r="E55" s="396"/>
      <c r="F55" s="397">
        <f>F51-F52</f>
        <v>0</v>
      </c>
      <c r="G55" s="228"/>
      <c r="J55" s="168"/>
    </row>
    <row r="56" ht="11.25">
      <c r="F56" s="168"/>
    </row>
    <row r="58" spans="3:7" ht="11.25">
      <c r="C58" s="168"/>
      <c r="E58" s="168"/>
      <c r="G58" s="168"/>
    </row>
    <row r="59" ht="11.25">
      <c r="C59" s="168"/>
    </row>
  </sheetData>
  <sheetProtection/>
  <mergeCells count="22">
    <mergeCell ref="A54:B54"/>
    <mergeCell ref="A53:B53"/>
    <mergeCell ref="A49:B49"/>
    <mergeCell ref="A45:B45"/>
    <mergeCell ref="A46:B46"/>
    <mergeCell ref="A47:B47"/>
    <mergeCell ref="A48:B48"/>
    <mergeCell ref="A30:B30"/>
    <mergeCell ref="A17:B17"/>
    <mergeCell ref="A55:B55"/>
    <mergeCell ref="A34:B34"/>
    <mergeCell ref="A36:B36"/>
    <mergeCell ref="A39:B39"/>
    <mergeCell ref="A41:B41"/>
    <mergeCell ref="A50:B50"/>
    <mergeCell ref="A52:B52"/>
    <mergeCell ref="A51:B51"/>
    <mergeCell ref="A1:B1"/>
    <mergeCell ref="A3:B3"/>
    <mergeCell ref="A9:B9"/>
    <mergeCell ref="A11:B11"/>
    <mergeCell ref="A2:B2"/>
  </mergeCells>
  <printOptions gridLines="1"/>
  <pageMargins left="0.5118110236220472" right="0.5118110236220472" top="1.062992125984252" bottom="0.7086614173228347" header="0.35433070866141736" footer="0.31496062992125984"/>
  <pageSetup horizontalDpi="600" verticalDpi="600" orientation="portrait" paperSize="9" r:id="rId1"/>
  <headerFooter alignWithMargins="0">
    <oddHeader>&amp;C&amp;"Times New Roman,Félkövér"&amp;10
A működési és felhalmozási célú bevételi és kiadási előirányzatok bemutatása mérlegszerűen
2013. év &amp;R&amp;10 1/A sz.melléklet
EFt-ban</oddHeader>
    <oddFooter>&amp;C1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9" sqref="A9:B9"/>
    </sheetView>
  </sheetViews>
  <sheetFormatPr defaultColWidth="9.00390625" defaultRowHeight="15.75"/>
  <cols>
    <col min="1" max="1" width="8.75390625" style="28" customWidth="1"/>
    <col min="2" max="2" width="33.00390625" style="28" customWidth="1"/>
    <col min="3" max="3" width="10.75390625" style="28" customWidth="1"/>
    <col min="4" max="4" width="7.75390625" style="28" customWidth="1"/>
    <col min="5" max="5" width="10.75390625" style="28" customWidth="1"/>
    <col min="6" max="6" width="7.75390625" style="28" bestFit="1" customWidth="1"/>
    <col min="7" max="7" width="6.875" style="28" hidden="1" customWidth="1"/>
    <col min="8" max="8" width="5.75390625" style="28" hidden="1" customWidth="1"/>
    <col min="9" max="16384" width="9.00390625" style="28" customWidth="1"/>
  </cols>
  <sheetData>
    <row r="1" spans="1:8" s="23" customFormat="1" ht="19.5" customHeight="1">
      <c r="A1" s="435" t="s">
        <v>27</v>
      </c>
      <c r="B1" s="427"/>
      <c r="C1" s="435">
        <v>2004</v>
      </c>
      <c r="D1" s="427"/>
      <c r="E1" s="435">
        <v>2005</v>
      </c>
      <c r="F1" s="427"/>
      <c r="G1" s="435" t="s">
        <v>41</v>
      </c>
      <c r="H1" s="427"/>
    </row>
    <row r="2" spans="1:8" s="23" customFormat="1" ht="19.5" customHeight="1">
      <c r="A2" s="435"/>
      <c r="B2" s="427"/>
      <c r="C2" s="21" t="s">
        <v>42</v>
      </c>
      <c r="D2" s="22" t="s">
        <v>43</v>
      </c>
      <c r="E2" s="21" t="s">
        <v>42</v>
      </c>
      <c r="F2" s="22" t="s">
        <v>43</v>
      </c>
      <c r="G2" s="21" t="s">
        <v>43</v>
      </c>
      <c r="H2" s="22" t="s">
        <v>44</v>
      </c>
    </row>
    <row r="3" spans="1:8" ht="12.75">
      <c r="A3" s="24" t="s">
        <v>45</v>
      </c>
      <c r="B3" s="25"/>
      <c r="C3" s="26">
        <v>37835208</v>
      </c>
      <c r="D3" s="27">
        <v>37835</v>
      </c>
      <c r="E3" s="26">
        <v>30022014</v>
      </c>
      <c r="F3" s="27">
        <v>30022</v>
      </c>
      <c r="G3" s="26">
        <f>SUM(F3,-D3)</f>
        <v>-7813</v>
      </c>
      <c r="H3" s="27">
        <f>SUM(F3/D3*100-100)</f>
        <v>-20.650191621514466</v>
      </c>
    </row>
    <row r="4" spans="1:8" ht="12.75">
      <c r="A4" s="24" t="s">
        <v>46</v>
      </c>
      <c r="B4" s="25"/>
      <c r="C4" s="26">
        <v>633456</v>
      </c>
      <c r="D4" s="27">
        <v>633</v>
      </c>
      <c r="E4" s="26">
        <v>618192</v>
      </c>
      <c r="F4" s="27">
        <v>618</v>
      </c>
      <c r="G4" s="26">
        <f aca="true" t="shared" si="0" ref="G4:G37">SUM(F4,-D4)</f>
        <v>-15</v>
      </c>
      <c r="H4" s="27">
        <f aca="true" t="shared" si="1" ref="H4:H38">SUM(F4/D4*100-100)</f>
        <v>-2.3696682464454994</v>
      </c>
    </row>
    <row r="5" spans="1:8" ht="12.75">
      <c r="A5" s="24" t="s">
        <v>47</v>
      </c>
      <c r="B5" s="25"/>
      <c r="C5" s="26">
        <v>50111988</v>
      </c>
      <c r="D5" s="27">
        <v>50112</v>
      </c>
      <c r="E5" s="26">
        <v>48563559</v>
      </c>
      <c r="F5" s="27">
        <v>48564</v>
      </c>
      <c r="G5" s="26">
        <f t="shared" si="0"/>
        <v>-1548</v>
      </c>
      <c r="H5" s="27">
        <f t="shared" si="1"/>
        <v>-3.0890804597701162</v>
      </c>
    </row>
    <row r="6" spans="1:8" ht="12.75">
      <c r="A6" s="24" t="s">
        <v>48</v>
      </c>
      <c r="B6" s="25"/>
      <c r="C6" s="26">
        <v>6000000</v>
      </c>
      <c r="D6" s="27">
        <v>6000</v>
      </c>
      <c r="E6" s="26">
        <v>8000000</v>
      </c>
      <c r="F6" s="27">
        <v>8000</v>
      </c>
      <c r="G6" s="26">
        <f t="shared" si="0"/>
        <v>2000</v>
      </c>
      <c r="H6" s="27">
        <f t="shared" si="1"/>
        <v>33.333333333333314</v>
      </c>
    </row>
    <row r="7" spans="1:8" ht="24" customHeight="1">
      <c r="A7" s="437" t="s">
        <v>49</v>
      </c>
      <c r="B7" s="432"/>
      <c r="C7" s="26">
        <v>89938080</v>
      </c>
      <c r="D7" s="27">
        <v>89938</v>
      </c>
      <c r="E7" s="26">
        <v>88581700</v>
      </c>
      <c r="F7" s="27">
        <v>88582</v>
      </c>
      <c r="G7" s="26">
        <f t="shared" si="0"/>
        <v>-1356</v>
      </c>
      <c r="H7" s="27">
        <f t="shared" si="1"/>
        <v>-1.5077053081011371</v>
      </c>
    </row>
    <row r="8" spans="1:8" ht="12.75">
      <c r="A8" s="24" t="s">
        <v>50</v>
      </c>
      <c r="B8" s="25"/>
      <c r="C8" s="26">
        <v>27275846</v>
      </c>
      <c r="D8" s="27">
        <v>27276</v>
      </c>
      <c r="E8" s="26">
        <v>28747779</v>
      </c>
      <c r="F8" s="27">
        <v>28748</v>
      </c>
      <c r="G8" s="26">
        <f t="shared" si="0"/>
        <v>1472</v>
      </c>
      <c r="H8" s="27">
        <f t="shared" si="1"/>
        <v>5.396685731045608</v>
      </c>
    </row>
    <row r="9" spans="1:8" ht="21" customHeight="1">
      <c r="A9" s="437" t="s">
        <v>51</v>
      </c>
      <c r="B9" s="432"/>
      <c r="C9" s="26">
        <v>42850080</v>
      </c>
      <c r="D9" s="27">
        <v>42850</v>
      </c>
      <c r="E9" s="26">
        <v>40511384</v>
      </c>
      <c r="F9" s="27">
        <v>40511</v>
      </c>
      <c r="G9" s="26">
        <f t="shared" si="0"/>
        <v>-2339</v>
      </c>
      <c r="H9" s="27">
        <f t="shared" si="1"/>
        <v>-5.4585764294049</v>
      </c>
    </row>
    <row r="10" spans="1:8" ht="12.75">
      <c r="A10" s="24" t="s">
        <v>52</v>
      </c>
      <c r="B10" s="25"/>
      <c r="C10" s="26">
        <v>5319000</v>
      </c>
      <c r="D10" s="27">
        <v>5319</v>
      </c>
      <c r="E10" s="26"/>
      <c r="F10" s="27"/>
      <c r="G10" s="26">
        <f t="shared" si="0"/>
        <v>-5319</v>
      </c>
      <c r="H10" s="27"/>
    </row>
    <row r="11" spans="1:8" ht="12.75">
      <c r="A11" s="24" t="s">
        <v>53</v>
      </c>
      <c r="B11" s="25"/>
      <c r="C11" s="26">
        <v>10440000</v>
      </c>
      <c r="D11" s="27">
        <v>10440</v>
      </c>
      <c r="E11" s="26">
        <v>10960000</v>
      </c>
      <c r="F11" s="27">
        <v>10960</v>
      </c>
      <c r="G11" s="26">
        <f t="shared" si="0"/>
        <v>520</v>
      </c>
      <c r="H11" s="27">
        <f t="shared" si="1"/>
        <v>4.980842911877389</v>
      </c>
    </row>
    <row r="12" spans="1:8" ht="12.75">
      <c r="A12" s="24" t="s">
        <v>54</v>
      </c>
      <c r="B12" s="25"/>
      <c r="C12" s="26">
        <v>23731500</v>
      </c>
      <c r="D12" s="27">
        <v>23732</v>
      </c>
      <c r="E12" s="26">
        <v>30003600</v>
      </c>
      <c r="F12" s="27">
        <v>30004</v>
      </c>
      <c r="G12" s="26">
        <f t="shared" si="0"/>
        <v>6272</v>
      </c>
      <c r="H12" s="27">
        <f t="shared" si="1"/>
        <v>26.428451036575098</v>
      </c>
    </row>
    <row r="13" spans="1:8" ht="12.75">
      <c r="A13" s="24" t="s">
        <v>55</v>
      </c>
      <c r="B13" s="25"/>
      <c r="C13" s="26">
        <v>137592000</v>
      </c>
      <c r="D13" s="27">
        <v>137592</v>
      </c>
      <c r="E13" s="26">
        <v>155999000</v>
      </c>
      <c r="F13" s="27">
        <v>155999</v>
      </c>
      <c r="G13" s="26">
        <f t="shared" si="0"/>
        <v>18407</v>
      </c>
      <c r="H13" s="27">
        <f t="shared" si="1"/>
        <v>13.377958020815157</v>
      </c>
    </row>
    <row r="14" spans="1:8" ht="12.75">
      <c r="A14" s="24" t="s">
        <v>74</v>
      </c>
      <c r="B14" s="25"/>
      <c r="C14" s="26">
        <v>427803000</v>
      </c>
      <c r="D14" s="27">
        <v>427803</v>
      </c>
      <c r="E14" s="26">
        <v>459190000</v>
      </c>
      <c r="F14" s="27">
        <v>459190</v>
      </c>
      <c r="G14" s="26">
        <f t="shared" si="0"/>
        <v>31387</v>
      </c>
      <c r="H14" s="27">
        <f t="shared" si="1"/>
        <v>7.336788194566182</v>
      </c>
    </row>
    <row r="15" spans="1:8" ht="12.75">
      <c r="A15" s="24" t="s">
        <v>75</v>
      </c>
      <c r="B15" s="25"/>
      <c r="C15" s="26">
        <v>888000</v>
      </c>
      <c r="D15" s="27">
        <v>888</v>
      </c>
      <c r="E15" s="26">
        <v>928000</v>
      </c>
      <c r="F15" s="27">
        <v>928</v>
      </c>
      <c r="G15" s="26">
        <f t="shared" si="0"/>
        <v>40</v>
      </c>
      <c r="H15" s="27">
        <f t="shared" si="1"/>
        <v>4.504504504504496</v>
      </c>
    </row>
    <row r="16" spans="1:8" ht="23.25" customHeight="1">
      <c r="A16" s="437" t="s">
        <v>56</v>
      </c>
      <c r="B16" s="432"/>
      <c r="C16" s="26">
        <v>24627300</v>
      </c>
      <c r="D16" s="27">
        <v>24627</v>
      </c>
      <c r="E16" s="26">
        <v>29867500</v>
      </c>
      <c r="F16" s="27">
        <v>29867</v>
      </c>
      <c r="G16" s="26">
        <f t="shared" si="0"/>
        <v>5240</v>
      </c>
      <c r="H16" s="27">
        <f t="shared" si="1"/>
        <v>21.277459698704675</v>
      </c>
    </row>
    <row r="17" spans="1:8" ht="19.5" customHeight="1">
      <c r="A17" s="437" t="s">
        <v>57</v>
      </c>
      <c r="B17" s="432"/>
      <c r="C17" s="26">
        <v>59173200</v>
      </c>
      <c r="D17" s="27">
        <v>59173</v>
      </c>
      <c r="E17" s="26">
        <v>65113600</v>
      </c>
      <c r="F17" s="27">
        <v>65114</v>
      </c>
      <c r="G17" s="26">
        <f t="shared" si="0"/>
        <v>5941</v>
      </c>
      <c r="H17" s="27">
        <f t="shared" si="1"/>
        <v>10.040052050766391</v>
      </c>
    </row>
    <row r="18" spans="1:8" ht="39" customHeight="1">
      <c r="A18" s="437" t="s">
        <v>58</v>
      </c>
      <c r="B18" s="432"/>
      <c r="C18" s="26">
        <v>4713400</v>
      </c>
      <c r="D18" s="27">
        <v>4714</v>
      </c>
      <c r="E18" s="26">
        <v>5770000</v>
      </c>
      <c r="F18" s="27">
        <v>5770</v>
      </c>
      <c r="G18" s="26">
        <f t="shared" si="0"/>
        <v>1056</v>
      </c>
      <c r="H18" s="27">
        <f t="shared" si="1"/>
        <v>22.40135765803987</v>
      </c>
    </row>
    <row r="19" spans="1:8" ht="20.25" customHeight="1">
      <c r="A19" s="437" t="s">
        <v>59</v>
      </c>
      <c r="B19" s="432"/>
      <c r="C19" s="26">
        <v>27216864</v>
      </c>
      <c r="D19" s="27">
        <v>27217</v>
      </c>
      <c r="E19" s="26">
        <v>29375607</v>
      </c>
      <c r="F19" s="27">
        <v>29376</v>
      </c>
      <c r="G19" s="26">
        <f t="shared" si="0"/>
        <v>2159</v>
      </c>
      <c r="H19" s="27">
        <f t="shared" si="1"/>
        <v>7.932542161149286</v>
      </c>
    </row>
    <row r="20" spans="1:8" ht="12.75">
      <c r="A20" s="24" t="s">
        <v>60</v>
      </c>
      <c r="B20" s="25"/>
      <c r="C20" s="26">
        <v>4708800</v>
      </c>
      <c r="D20" s="27">
        <v>4709</v>
      </c>
      <c r="E20" s="26">
        <v>5243079</v>
      </c>
      <c r="F20" s="27">
        <v>5243</v>
      </c>
      <c r="G20" s="26">
        <f t="shared" si="0"/>
        <v>534</v>
      </c>
      <c r="H20" s="27">
        <f t="shared" si="1"/>
        <v>11.339987258441269</v>
      </c>
    </row>
    <row r="21" spans="1:8" ht="21.75" customHeight="1">
      <c r="A21" s="437" t="s">
        <v>69</v>
      </c>
      <c r="B21" s="432"/>
      <c r="C21" s="26"/>
      <c r="D21" s="27"/>
      <c r="E21" s="26">
        <v>2690460</v>
      </c>
      <c r="F21" s="27">
        <v>2690</v>
      </c>
      <c r="G21" s="26">
        <f t="shared" si="0"/>
        <v>2690</v>
      </c>
      <c r="H21" s="27"/>
    </row>
    <row r="22" spans="1:8" ht="12.75">
      <c r="A22" s="24" t="s">
        <v>70</v>
      </c>
      <c r="B22" s="25"/>
      <c r="C22" s="26"/>
      <c r="D22" s="27"/>
      <c r="E22" s="26">
        <v>12353556</v>
      </c>
      <c r="F22" s="27">
        <v>12353</v>
      </c>
      <c r="G22" s="26">
        <f t="shared" si="0"/>
        <v>12353</v>
      </c>
      <c r="H22" s="27"/>
    </row>
    <row r="23" spans="1:8" s="34" customFormat="1" ht="18" customHeight="1">
      <c r="A23" s="433" t="s">
        <v>77</v>
      </c>
      <c r="B23" s="434"/>
      <c r="C23" s="31">
        <f>SUM(C3:C22)</f>
        <v>980857722</v>
      </c>
      <c r="D23" s="32">
        <f>SUM(D3:D22)</f>
        <v>980858</v>
      </c>
      <c r="E23" s="31">
        <f>SUM(E3:E22)</f>
        <v>1052539030</v>
      </c>
      <c r="F23" s="32">
        <f>SUM(F3:F22)</f>
        <v>1052539</v>
      </c>
      <c r="G23" s="31">
        <f>SUM(G3:G22)</f>
        <v>71681</v>
      </c>
      <c r="H23" s="33">
        <f t="shared" si="1"/>
        <v>7.307989535692229</v>
      </c>
    </row>
    <row r="24" spans="1:8" ht="30.75" customHeight="1">
      <c r="A24" s="428" t="s">
        <v>82</v>
      </c>
      <c r="B24" s="29" t="s">
        <v>76</v>
      </c>
      <c r="C24" s="26">
        <v>3735000</v>
      </c>
      <c r="D24" s="27">
        <v>3735</v>
      </c>
      <c r="E24" s="26">
        <v>3895000</v>
      </c>
      <c r="F24" s="27">
        <v>3895</v>
      </c>
      <c r="G24" s="26">
        <f t="shared" si="0"/>
        <v>160</v>
      </c>
      <c r="H24" s="27">
        <f t="shared" si="1"/>
        <v>4.283801874163331</v>
      </c>
    </row>
    <row r="25" spans="1:8" ht="45" customHeight="1">
      <c r="A25" s="437"/>
      <c r="B25" s="29" t="s">
        <v>71</v>
      </c>
      <c r="C25" s="26">
        <v>160000</v>
      </c>
      <c r="D25" s="27">
        <v>160</v>
      </c>
      <c r="E25" s="26"/>
      <c r="F25" s="27"/>
      <c r="G25" s="26">
        <f t="shared" si="0"/>
        <v>-160</v>
      </c>
      <c r="H25" s="27"/>
    </row>
    <row r="26" spans="1:8" ht="12.75">
      <c r="A26" s="437"/>
      <c r="B26" s="25" t="s">
        <v>72</v>
      </c>
      <c r="C26" s="26">
        <v>3486000</v>
      </c>
      <c r="D26" s="27">
        <v>3486</v>
      </c>
      <c r="E26" s="26"/>
      <c r="F26" s="27"/>
      <c r="G26" s="26">
        <f t="shared" si="0"/>
        <v>-3486</v>
      </c>
      <c r="H26" s="27"/>
    </row>
    <row r="27" spans="1:8" ht="12.75">
      <c r="A27" s="437"/>
      <c r="B27" s="25" t="s">
        <v>61</v>
      </c>
      <c r="C27" s="26">
        <v>6252400</v>
      </c>
      <c r="D27" s="27">
        <v>6252</v>
      </c>
      <c r="E27" s="26">
        <v>11835450</v>
      </c>
      <c r="F27" s="27">
        <v>11835</v>
      </c>
      <c r="G27" s="26">
        <f t="shared" si="0"/>
        <v>5583</v>
      </c>
      <c r="H27" s="27"/>
    </row>
    <row r="28" spans="1:8" ht="12.75">
      <c r="A28" s="437"/>
      <c r="B28" s="25" t="s">
        <v>63</v>
      </c>
      <c r="C28" s="26">
        <v>2046240</v>
      </c>
      <c r="D28" s="27">
        <v>2046</v>
      </c>
      <c r="E28" s="26"/>
      <c r="F28" s="27"/>
      <c r="G28" s="26">
        <f t="shared" si="0"/>
        <v>-2046</v>
      </c>
      <c r="H28" s="27"/>
    </row>
    <row r="29" spans="1:8" ht="12.75">
      <c r="A29" s="437"/>
      <c r="B29" s="25" t="s">
        <v>64</v>
      </c>
      <c r="C29" s="26">
        <v>622500</v>
      </c>
      <c r="D29" s="27">
        <v>623</v>
      </c>
      <c r="E29" s="26"/>
      <c r="F29" s="27"/>
      <c r="G29" s="26">
        <f t="shared" si="0"/>
        <v>-623</v>
      </c>
      <c r="H29" s="27"/>
    </row>
    <row r="30" spans="1:8" ht="30" customHeight="1">
      <c r="A30" s="437"/>
      <c r="B30" s="29" t="s">
        <v>65</v>
      </c>
      <c r="C30" s="26">
        <v>2746900</v>
      </c>
      <c r="D30" s="27">
        <v>2747</v>
      </c>
      <c r="E30" s="26"/>
      <c r="F30" s="27"/>
      <c r="G30" s="26">
        <f t="shared" si="0"/>
        <v>-2747</v>
      </c>
      <c r="H30" s="27"/>
    </row>
    <row r="31" spans="1:8" ht="26.25" customHeight="1">
      <c r="A31" s="437" t="s">
        <v>62</v>
      </c>
      <c r="B31" s="432"/>
      <c r="C31" s="26">
        <v>4749757</v>
      </c>
      <c r="D31" s="27">
        <v>4750</v>
      </c>
      <c r="E31" s="26">
        <v>4083606</v>
      </c>
      <c r="F31" s="27">
        <v>4084</v>
      </c>
      <c r="G31" s="26">
        <f t="shared" si="0"/>
        <v>-666</v>
      </c>
      <c r="H31" s="27">
        <f t="shared" si="1"/>
        <v>-14.02105263157894</v>
      </c>
    </row>
    <row r="32" spans="1:8" ht="13.5" customHeight="1">
      <c r="A32" s="437" t="s">
        <v>66</v>
      </c>
      <c r="B32" s="432"/>
      <c r="C32" s="26">
        <v>869700</v>
      </c>
      <c r="D32" s="27">
        <v>870</v>
      </c>
      <c r="E32" s="26">
        <v>920000</v>
      </c>
      <c r="F32" s="27">
        <v>920</v>
      </c>
      <c r="G32" s="26">
        <f t="shared" si="0"/>
        <v>50</v>
      </c>
      <c r="H32" s="27">
        <f t="shared" si="1"/>
        <v>5.747126436781613</v>
      </c>
    </row>
    <row r="33" spans="1:8" ht="28.5" customHeight="1">
      <c r="A33" s="437" t="s">
        <v>67</v>
      </c>
      <c r="B33" s="432"/>
      <c r="C33" s="26">
        <v>201559305</v>
      </c>
      <c r="D33" s="27">
        <v>201559</v>
      </c>
      <c r="E33" s="26">
        <v>208600245</v>
      </c>
      <c r="F33" s="27">
        <v>208600</v>
      </c>
      <c r="G33" s="26">
        <f t="shared" si="0"/>
        <v>7041</v>
      </c>
      <c r="H33" s="27">
        <f t="shared" si="1"/>
        <v>3.49326996065669</v>
      </c>
    </row>
    <row r="34" spans="1:8" s="37" customFormat="1" ht="17.25" customHeight="1">
      <c r="A34" s="433" t="s">
        <v>78</v>
      </c>
      <c r="B34" s="434"/>
      <c r="C34" s="31">
        <f>SUM(C24:C33)</f>
        <v>226227802</v>
      </c>
      <c r="D34" s="32">
        <f>SUM(D24:D33)</f>
        <v>226228</v>
      </c>
      <c r="E34" s="31">
        <f>SUM(E24:E33)</f>
        <v>229334301</v>
      </c>
      <c r="F34" s="32">
        <f>SUM(F24:F33)</f>
        <v>229334</v>
      </c>
      <c r="G34" s="31">
        <f>SUM(G24:G33)</f>
        <v>3106</v>
      </c>
      <c r="H34" s="32">
        <f t="shared" si="1"/>
        <v>1.3729511819933862</v>
      </c>
    </row>
    <row r="35" spans="1:8" s="37" customFormat="1" ht="18" customHeight="1">
      <c r="A35" s="433" t="s">
        <v>79</v>
      </c>
      <c r="B35" s="434"/>
      <c r="C35" s="31">
        <f>SUM(C34,C23)</f>
        <v>1207085524</v>
      </c>
      <c r="D35" s="32">
        <f>SUM(D34,D23)</f>
        <v>1207086</v>
      </c>
      <c r="E35" s="31">
        <f>SUM(E34,E23)</f>
        <v>1281873331</v>
      </c>
      <c r="F35" s="32">
        <f>SUM(F34,F23)</f>
        <v>1281873</v>
      </c>
      <c r="G35" s="31">
        <f>SUM(G34,G23)</f>
        <v>74787</v>
      </c>
      <c r="H35" s="32">
        <f t="shared" si="1"/>
        <v>6.195664600533846</v>
      </c>
    </row>
    <row r="36" spans="1:8" ht="20.25" customHeight="1">
      <c r="A36" s="437" t="s">
        <v>68</v>
      </c>
      <c r="B36" s="432"/>
      <c r="C36" s="26"/>
      <c r="D36" s="27"/>
      <c r="E36" s="26">
        <v>11973127</v>
      </c>
      <c r="F36" s="27">
        <v>11973</v>
      </c>
      <c r="G36" s="26">
        <f t="shared" si="0"/>
        <v>11973</v>
      </c>
      <c r="H36" s="27"/>
    </row>
    <row r="37" spans="1:8" ht="15" customHeight="1">
      <c r="A37" s="24" t="s">
        <v>81</v>
      </c>
      <c r="B37" s="25"/>
      <c r="C37" s="26">
        <v>492673087</v>
      </c>
      <c r="D37" s="27">
        <v>492673</v>
      </c>
      <c r="E37" s="26">
        <v>545657595</v>
      </c>
      <c r="F37" s="27">
        <v>545658</v>
      </c>
      <c r="G37" s="26">
        <f t="shared" si="0"/>
        <v>52985</v>
      </c>
      <c r="H37" s="27">
        <f t="shared" si="1"/>
        <v>10.754597877293875</v>
      </c>
    </row>
    <row r="38" spans="1:8" ht="30" customHeight="1">
      <c r="A38" s="30" t="s">
        <v>73</v>
      </c>
      <c r="B38" s="35"/>
      <c r="C38" s="31">
        <f>SUM(C35:C37)</f>
        <v>1699758611</v>
      </c>
      <c r="D38" s="32">
        <f>SUM(D35:D37)</f>
        <v>1699759</v>
      </c>
      <c r="E38" s="31">
        <f>SUM(E35:E37)</f>
        <v>1839504053</v>
      </c>
      <c r="F38" s="32">
        <f>SUM(F35:F37)</f>
        <v>1839504</v>
      </c>
      <c r="G38" s="31">
        <f>SUM(G35:G37)</f>
        <v>139745</v>
      </c>
      <c r="H38" s="32">
        <f t="shared" si="1"/>
        <v>8.22145963045348</v>
      </c>
    </row>
    <row r="39" spans="3:8" ht="12.75">
      <c r="C39" s="36"/>
      <c r="D39" s="36"/>
      <c r="E39" s="36"/>
      <c r="F39" s="36"/>
      <c r="G39" s="36"/>
      <c r="H39" s="36"/>
    </row>
    <row r="40" spans="3:8" ht="12.75">
      <c r="C40" s="36"/>
      <c r="D40" s="36"/>
      <c r="E40" s="36"/>
      <c r="F40" s="36"/>
      <c r="G40" s="36"/>
      <c r="H40" s="36"/>
    </row>
    <row r="41" spans="3:8" ht="12.75">
      <c r="C41" s="36"/>
      <c r="D41" s="36"/>
      <c r="E41" s="36"/>
      <c r="F41" s="36"/>
      <c r="G41" s="36"/>
      <c r="H41" s="36"/>
    </row>
    <row r="42" spans="3:8" ht="12.75">
      <c r="C42" s="36"/>
      <c r="D42" s="36"/>
      <c r="E42" s="36"/>
      <c r="F42" s="36"/>
      <c r="G42" s="36"/>
      <c r="H42" s="36"/>
    </row>
    <row r="43" spans="3:8" ht="12.75">
      <c r="C43" s="36"/>
      <c r="D43" s="36"/>
      <c r="E43" s="36"/>
      <c r="F43" s="36"/>
      <c r="G43" s="36"/>
      <c r="H43" s="36"/>
    </row>
    <row r="44" spans="3:8" ht="12.75">
      <c r="C44" s="36"/>
      <c r="D44" s="36"/>
      <c r="E44" s="36"/>
      <c r="F44" s="36"/>
      <c r="G44" s="36"/>
      <c r="H44" s="36"/>
    </row>
    <row r="45" spans="3:8" ht="12.75">
      <c r="C45" s="36"/>
      <c r="D45" s="36"/>
      <c r="E45" s="36"/>
      <c r="F45" s="36"/>
      <c r="G45" s="36"/>
      <c r="H45" s="36"/>
    </row>
    <row r="46" spans="3:8" ht="12.75">
      <c r="C46" s="36"/>
      <c r="D46" s="36"/>
      <c r="E46" s="36"/>
      <c r="F46" s="36"/>
      <c r="G46" s="36"/>
      <c r="H46" s="36"/>
    </row>
    <row r="47" spans="3:8" ht="12.75">
      <c r="C47" s="36"/>
      <c r="D47" s="36"/>
      <c r="E47" s="36"/>
      <c r="F47" s="36"/>
      <c r="G47" s="36"/>
      <c r="H47" s="36"/>
    </row>
    <row r="48" spans="3:8" ht="12.75">
      <c r="C48" s="36"/>
      <c r="D48" s="36"/>
      <c r="E48" s="36"/>
      <c r="F48" s="36"/>
      <c r="G48" s="36"/>
      <c r="H48" s="36"/>
    </row>
    <row r="49" spans="3:8" ht="12.75">
      <c r="C49" s="36"/>
      <c r="D49" s="36"/>
      <c r="E49" s="36"/>
      <c r="F49" s="36"/>
      <c r="G49" s="36"/>
      <c r="H49" s="36"/>
    </row>
    <row r="50" spans="3:8" ht="12.75">
      <c r="C50" s="36"/>
      <c r="D50" s="36"/>
      <c r="E50" s="36"/>
      <c r="F50" s="36"/>
      <c r="G50" s="36"/>
      <c r="H50" s="36"/>
    </row>
    <row r="51" spans="3:8" ht="12.75">
      <c r="C51" s="36"/>
      <c r="D51" s="36"/>
      <c r="E51" s="36"/>
      <c r="F51" s="36"/>
      <c r="G51" s="36"/>
      <c r="H51" s="36"/>
    </row>
    <row r="52" spans="3:8" ht="12.75">
      <c r="C52" s="36"/>
      <c r="D52" s="36"/>
      <c r="E52" s="36"/>
      <c r="F52" s="36"/>
      <c r="G52" s="36"/>
      <c r="H52" s="36"/>
    </row>
    <row r="53" spans="3:8" ht="12.75">
      <c r="C53" s="36"/>
      <c r="D53" s="36"/>
      <c r="E53" s="36"/>
      <c r="F53" s="36"/>
      <c r="G53" s="36"/>
      <c r="H53" s="36"/>
    </row>
    <row r="54" spans="3:8" ht="12.75">
      <c r="C54" s="36"/>
      <c r="D54" s="36"/>
      <c r="E54" s="36"/>
      <c r="F54" s="36"/>
      <c r="G54" s="36"/>
      <c r="H54" s="36"/>
    </row>
    <row r="55" spans="3:8" ht="12.75">
      <c r="C55" s="36"/>
      <c r="D55" s="36"/>
      <c r="E55" s="36"/>
      <c r="F55" s="36"/>
      <c r="G55" s="36"/>
      <c r="H55" s="36"/>
    </row>
    <row r="56" spans="3:8" ht="12.75">
      <c r="C56" s="36"/>
      <c r="D56" s="36"/>
      <c r="E56" s="36"/>
      <c r="F56" s="36"/>
      <c r="G56" s="36"/>
      <c r="H56" s="36"/>
    </row>
    <row r="57" spans="3:8" ht="12.75">
      <c r="C57" s="36"/>
      <c r="D57" s="36"/>
      <c r="E57" s="36"/>
      <c r="F57" s="36"/>
      <c r="G57" s="36"/>
      <c r="H57" s="36"/>
    </row>
    <row r="58" spans="3:8" ht="12.75">
      <c r="C58" s="36"/>
      <c r="D58" s="36"/>
      <c r="E58" s="36"/>
      <c r="F58" s="36"/>
      <c r="G58" s="36"/>
      <c r="H58" s="36"/>
    </row>
    <row r="59" spans="3:8" ht="12.75">
      <c r="C59" s="36"/>
      <c r="D59" s="36"/>
      <c r="E59" s="36"/>
      <c r="F59" s="36"/>
      <c r="G59" s="36"/>
      <c r="H59" s="36"/>
    </row>
    <row r="60" spans="3:8" ht="12.75">
      <c r="C60" s="36"/>
      <c r="D60" s="36"/>
      <c r="E60" s="36"/>
      <c r="F60" s="36"/>
      <c r="G60" s="36"/>
      <c r="H60" s="36"/>
    </row>
    <row r="61" spans="3:8" ht="12.75">
      <c r="C61" s="36"/>
      <c r="D61" s="36"/>
      <c r="E61" s="36"/>
      <c r="F61" s="36"/>
      <c r="G61" s="36"/>
      <c r="H61" s="36"/>
    </row>
    <row r="62" spans="3:8" ht="12.75">
      <c r="C62" s="36"/>
      <c r="D62" s="36"/>
      <c r="E62" s="36"/>
      <c r="F62" s="36"/>
      <c r="G62" s="36"/>
      <c r="H62" s="36"/>
    </row>
    <row r="63" spans="3:8" ht="12.75">
      <c r="C63" s="36"/>
      <c r="D63" s="36"/>
      <c r="E63" s="36"/>
      <c r="F63" s="36"/>
      <c r="G63" s="36"/>
      <c r="H63" s="36"/>
    </row>
    <row r="64" spans="3:8" ht="12.75">
      <c r="C64" s="36"/>
      <c r="D64" s="36"/>
      <c r="E64" s="36"/>
      <c r="F64" s="36"/>
      <c r="G64" s="36"/>
      <c r="H64" s="36"/>
    </row>
  </sheetData>
  <sheetProtection/>
  <mergeCells count="19">
    <mergeCell ref="A24:A30"/>
    <mergeCell ref="A23:B23"/>
    <mergeCell ref="A1:B2"/>
    <mergeCell ref="A9:B9"/>
    <mergeCell ref="A16:B16"/>
    <mergeCell ref="C1:D1"/>
    <mergeCell ref="E1:F1"/>
    <mergeCell ref="G1:H1"/>
    <mergeCell ref="A7:B7"/>
    <mergeCell ref="A36:B36"/>
    <mergeCell ref="A34:B34"/>
    <mergeCell ref="A35:B35"/>
    <mergeCell ref="A17:B17"/>
    <mergeCell ref="A18:B18"/>
    <mergeCell ref="A19:B19"/>
    <mergeCell ref="A31:B31"/>
    <mergeCell ref="A32:B32"/>
    <mergeCell ref="A33:B33"/>
    <mergeCell ref="A21:B21"/>
  </mergeCells>
  <printOptions gridLines="1" horizontalCentered="1"/>
  <pageMargins left="0.53" right="0.2" top="1.19" bottom="0.45" header="0.5118110236220472" footer="0.36"/>
  <pageSetup horizontalDpi="600" verticalDpi="600" orientation="portrait" paperSize="9" scale="99" r:id="rId1"/>
  <headerFooter alignWithMargins="0">
    <oddHeader>&amp;C&amp;"Times New Roman,Félkövér"Költségvetési kapcsolatok
(állami támogatás)
2005. év&amp;R1/A. sz. melléklet</oddHeader>
    <oddFooter>&amp;L&amp;9Készült: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29">
      <selection activeCell="D45" sqref="D45"/>
    </sheetView>
  </sheetViews>
  <sheetFormatPr defaultColWidth="8.00390625" defaultRowHeight="15.75"/>
  <cols>
    <col min="1" max="1" width="2.375" style="75" customWidth="1"/>
    <col min="2" max="2" width="2.875" style="61" customWidth="1"/>
    <col min="3" max="3" width="2.375" style="75" customWidth="1"/>
    <col min="4" max="4" width="29.875" style="75" customWidth="1"/>
    <col min="5" max="5" width="9.375" style="75" customWidth="1"/>
    <col min="6" max="6" width="11.375" style="75" customWidth="1"/>
    <col min="7" max="8" width="9.375" style="75" hidden="1" customWidth="1"/>
    <col min="9" max="16384" width="8.00390625" style="75" customWidth="1"/>
  </cols>
  <sheetData>
    <row r="1" spans="1:8" s="59" customFormat="1" ht="38.25">
      <c r="A1" s="429" t="s">
        <v>128</v>
      </c>
      <c r="B1" s="429"/>
      <c r="C1" s="429"/>
      <c r="D1" s="429"/>
      <c r="E1" s="58" t="s">
        <v>111</v>
      </c>
      <c r="F1" s="58" t="s">
        <v>163</v>
      </c>
      <c r="G1" s="58" t="s">
        <v>129</v>
      </c>
      <c r="H1" s="58" t="s">
        <v>130</v>
      </c>
    </row>
    <row r="2" spans="1:8" s="62" customFormat="1" ht="19.5" customHeight="1">
      <c r="A2" s="60" t="s">
        <v>162</v>
      </c>
      <c r="B2" s="61"/>
      <c r="E2" s="63"/>
      <c r="F2" s="63"/>
      <c r="G2" s="63"/>
      <c r="H2" s="63"/>
    </row>
    <row r="3" spans="2:8" s="62" customFormat="1" ht="9.75" customHeight="1">
      <c r="B3" s="61"/>
      <c r="E3" s="63"/>
      <c r="F3" s="63"/>
      <c r="G3" s="63"/>
      <c r="H3" s="63"/>
    </row>
    <row r="4" spans="2:8" s="62" customFormat="1" ht="19.5" customHeight="1">
      <c r="B4" s="61"/>
      <c r="D4" s="64" t="s">
        <v>131</v>
      </c>
      <c r="E4" s="63"/>
      <c r="F4" s="63"/>
      <c r="G4" s="63"/>
      <c r="H4" s="63"/>
    </row>
    <row r="5" spans="2:8" s="62" customFormat="1" ht="9.75" customHeight="1">
      <c r="B5" s="61"/>
      <c r="E5" s="63"/>
      <c r="F5" s="63"/>
      <c r="G5" s="63"/>
      <c r="H5" s="63"/>
    </row>
    <row r="6" spans="1:8" s="62" customFormat="1" ht="19.5" customHeight="1">
      <c r="A6" s="65"/>
      <c r="B6" s="66" t="s">
        <v>132</v>
      </c>
      <c r="C6" s="65"/>
      <c r="D6" s="65" t="s">
        <v>133</v>
      </c>
      <c r="E6" s="67">
        <f>SUM(E8:E11)</f>
        <v>11047998</v>
      </c>
      <c r="F6" s="67">
        <f>SUM(F8:F11)</f>
        <v>12926611</v>
      </c>
      <c r="G6" s="67">
        <f>SUM(G8:G11)</f>
        <v>0</v>
      </c>
      <c r="H6" s="67"/>
    </row>
    <row r="7" spans="2:8" s="62" customFormat="1" ht="9.75" customHeight="1">
      <c r="B7" s="61"/>
      <c r="E7" s="63"/>
      <c r="F7" s="63"/>
      <c r="G7" s="63"/>
      <c r="H7" s="63"/>
    </row>
    <row r="8" spans="2:8" s="62" customFormat="1" ht="19.5" customHeight="1">
      <c r="B8" s="61" t="s">
        <v>110</v>
      </c>
      <c r="D8" s="62" t="s">
        <v>134</v>
      </c>
      <c r="E8" s="63">
        <v>7656</v>
      </c>
      <c r="F8" s="63">
        <v>10304</v>
      </c>
      <c r="G8" s="63"/>
      <c r="H8" s="63"/>
    </row>
    <row r="9" spans="2:8" s="62" customFormat="1" ht="19.5" customHeight="1">
      <c r="B9" s="61" t="s">
        <v>118</v>
      </c>
      <c r="D9" s="62" t="s">
        <v>135</v>
      </c>
      <c r="E9" s="63">
        <v>10227204</v>
      </c>
      <c r="F9" s="63">
        <v>12172805</v>
      </c>
      <c r="G9" s="63"/>
      <c r="H9" s="63"/>
    </row>
    <row r="10" spans="2:8" s="62" customFormat="1" ht="19.5" customHeight="1">
      <c r="B10" s="61" t="s">
        <v>119</v>
      </c>
      <c r="D10" s="62" t="s">
        <v>136</v>
      </c>
      <c r="E10" s="63">
        <v>545036</v>
      </c>
      <c r="F10" s="63">
        <v>483957</v>
      </c>
      <c r="G10" s="63"/>
      <c r="H10" s="63"/>
    </row>
    <row r="11" spans="2:8" s="62" customFormat="1" ht="19.5" customHeight="1">
      <c r="B11" s="61" t="s">
        <v>120</v>
      </c>
      <c r="D11" s="62" t="s">
        <v>137</v>
      </c>
      <c r="E11" s="63">
        <v>268102</v>
      </c>
      <c r="F11" s="63">
        <v>259545</v>
      </c>
      <c r="G11" s="63"/>
      <c r="H11" s="63"/>
    </row>
    <row r="12" spans="2:8" s="62" customFormat="1" ht="9.75" customHeight="1">
      <c r="B12" s="61"/>
      <c r="E12" s="63"/>
      <c r="F12" s="63"/>
      <c r="G12" s="63"/>
      <c r="H12" s="63"/>
    </row>
    <row r="13" spans="2:8" s="64" customFormat="1" ht="19.5" customHeight="1">
      <c r="B13" s="68" t="s">
        <v>138</v>
      </c>
      <c r="D13" s="64" t="s">
        <v>139</v>
      </c>
      <c r="E13" s="69">
        <f>SUM(E15:E19)</f>
        <v>416559</v>
      </c>
      <c r="F13" s="69">
        <f>SUM(F15:F19)</f>
        <v>524820</v>
      </c>
      <c r="G13" s="69">
        <f>SUM(G15:G19)</f>
        <v>0</v>
      </c>
      <c r="H13" s="69"/>
    </row>
    <row r="14" spans="2:8" s="62" customFormat="1" ht="9.75" customHeight="1">
      <c r="B14" s="61"/>
      <c r="E14" s="63"/>
      <c r="F14" s="63"/>
      <c r="G14" s="63"/>
      <c r="H14" s="63"/>
    </row>
    <row r="15" spans="2:8" s="62" customFormat="1" ht="19.5" customHeight="1">
      <c r="B15" s="61" t="s">
        <v>110</v>
      </c>
      <c r="D15" s="62" t="s">
        <v>140</v>
      </c>
      <c r="E15" s="63">
        <v>9497</v>
      </c>
      <c r="F15" s="63">
        <v>9206</v>
      </c>
      <c r="G15" s="63"/>
      <c r="H15" s="63"/>
    </row>
    <row r="16" spans="2:8" s="62" customFormat="1" ht="19.5" customHeight="1">
      <c r="B16" s="61" t="s">
        <v>118</v>
      </c>
      <c r="D16" s="62" t="s">
        <v>141</v>
      </c>
      <c r="E16" s="63">
        <v>236732</v>
      </c>
      <c r="F16" s="63">
        <v>246676</v>
      </c>
      <c r="G16" s="63"/>
      <c r="H16" s="63"/>
    </row>
    <row r="17" spans="2:8" s="62" customFormat="1" ht="19.5" customHeight="1">
      <c r="B17" s="61" t="s">
        <v>119</v>
      </c>
      <c r="D17" s="62" t="s">
        <v>142</v>
      </c>
      <c r="E17" s="63"/>
      <c r="F17" s="63"/>
      <c r="G17" s="63"/>
      <c r="H17" s="63"/>
    </row>
    <row r="18" spans="2:8" s="62" customFormat="1" ht="19.5" customHeight="1">
      <c r="B18" s="61" t="s">
        <v>120</v>
      </c>
      <c r="D18" s="62" t="s">
        <v>143</v>
      </c>
      <c r="E18" s="63">
        <v>69447</v>
      </c>
      <c r="F18" s="63">
        <v>180818</v>
      </c>
      <c r="G18" s="63"/>
      <c r="H18" s="63"/>
    </row>
    <row r="19" spans="2:8" s="62" customFormat="1" ht="19.5" customHeight="1">
      <c r="B19" s="61" t="s">
        <v>121</v>
      </c>
      <c r="D19" s="62" t="s">
        <v>144</v>
      </c>
      <c r="E19" s="63">
        <v>100883</v>
      </c>
      <c r="F19" s="63">
        <v>88120</v>
      </c>
      <c r="G19" s="63"/>
      <c r="H19" s="63"/>
    </row>
    <row r="20" spans="2:8" s="62" customFormat="1" ht="9.75" customHeight="1">
      <c r="B20" s="61"/>
      <c r="E20" s="63"/>
      <c r="F20" s="63"/>
      <c r="G20" s="63"/>
      <c r="H20" s="63"/>
    </row>
    <row r="21" spans="1:8" s="62" customFormat="1" ht="19.5" customHeight="1">
      <c r="A21" s="70"/>
      <c r="B21" s="71"/>
      <c r="C21" s="70"/>
      <c r="D21" s="70" t="s">
        <v>145</v>
      </c>
      <c r="E21" s="72">
        <f>SUM(E6,E13,)</f>
        <v>11464557</v>
      </c>
      <c r="F21" s="72">
        <f>SUM(F6,F13,)</f>
        <v>13451431</v>
      </c>
      <c r="G21" s="72">
        <f>SUM(G6,G13,)</f>
        <v>0</v>
      </c>
      <c r="H21" s="72"/>
    </row>
    <row r="22" spans="2:8" s="62" customFormat="1" ht="9.75" customHeight="1">
      <c r="B22" s="61"/>
      <c r="E22" s="63"/>
      <c r="F22" s="63"/>
      <c r="G22" s="63"/>
      <c r="H22" s="63"/>
    </row>
    <row r="23" spans="2:8" s="62" customFormat="1" ht="19.5" customHeight="1">
      <c r="B23" s="61"/>
      <c r="D23" s="64" t="s">
        <v>146</v>
      </c>
      <c r="E23" s="63"/>
      <c r="F23" s="63"/>
      <c r="G23" s="63"/>
      <c r="H23" s="63"/>
    </row>
    <row r="24" spans="2:8" s="62" customFormat="1" ht="9.75" customHeight="1">
      <c r="B24" s="61"/>
      <c r="E24" s="63"/>
      <c r="F24" s="63"/>
      <c r="G24" s="63"/>
      <c r="H24" s="63"/>
    </row>
    <row r="25" spans="2:8" s="64" customFormat="1" ht="19.5" customHeight="1">
      <c r="B25" s="68" t="s">
        <v>147</v>
      </c>
      <c r="D25" s="64" t="s">
        <v>148</v>
      </c>
      <c r="E25" s="69">
        <f>SUM(E27:E29)</f>
        <v>10615983</v>
      </c>
      <c r="F25" s="69">
        <f>SUM(F27:F29)</f>
        <v>12302629</v>
      </c>
      <c r="G25" s="69">
        <f>SUM(G27:G29)</f>
        <v>0</v>
      </c>
      <c r="H25" s="69"/>
    </row>
    <row r="26" spans="2:8" s="62" customFormat="1" ht="9.75" customHeight="1">
      <c r="B26" s="61"/>
      <c r="E26" s="63"/>
      <c r="F26" s="63"/>
      <c r="G26" s="63"/>
      <c r="H26" s="63"/>
    </row>
    <row r="27" spans="2:8" s="62" customFormat="1" ht="19.5" customHeight="1">
      <c r="B27" s="61" t="s">
        <v>88</v>
      </c>
      <c r="D27" s="62" t="s">
        <v>149</v>
      </c>
      <c r="E27" s="63">
        <v>303251</v>
      </c>
      <c r="F27" s="63">
        <v>303251</v>
      </c>
      <c r="G27" s="63"/>
      <c r="H27" s="63"/>
    </row>
    <row r="28" spans="2:8" s="62" customFormat="1" ht="19.5" customHeight="1">
      <c r="B28" s="61" t="s">
        <v>89</v>
      </c>
      <c r="D28" s="62" t="s">
        <v>150</v>
      </c>
      <c r="E28" s="63">
        <v>10312732</v>
      </c>
      <c r="F28" s="63">
        <v>11999378</v>
      </c>
      <c r="G28" s="63"/>
      <c r="H28" s="63"/>
    </row>
    <row r="29" spans="2:8" s="62" customFormat="1" ht="19.5" customHeight="1">
      <c r="B29" s="61" t="s">
        <v>94</v>
      </c>
      <c r="D29" s="62" t="s">
        <v>151</v>
      </c>
      <c r="E29" s="63"/>
      <c r="F29" s="63"/>
      <c r="G29" s="63"/>
      <c r="H29" s="63"/>
    </row>
    <row r="30" spans="2:8" s="62" customFormat="1" ht="9.75" customHeight="1">
      <c r="B30" s="61"/>
      <c r="E30" s="63"/>
      <c r="F30" s="63"/>
      <c r="G30" s="63"/>
      <c r="H30" s="63"/>
    </row>
    <row r="31" spans="2:8" s="64" customFormat="1" ht="19.5" customHeight="1">
      <c r="B31" s="68" t="s">
        <v>152</v>
      </c>
      <c r="D31" s="64" t="s">
        <v>153</v>
      </c>
      <c r="E31" s="69">
        <f>SUM(E33:E34)</f>
        <v>-1139</v>
      </c>
      <c r="F31" s="69">
        <f>SUM(F33:F34)</f>
        <v>133440</v>
      </c>
      <c r="G31" s="69">
        <f>SUM(G33:G34)</f>
        <v>0</v>
      </c>
      <c r="H31" s="69"/>
    </row>
    <row r="32" spans="2:8" s="62" customFormat="1" ht="9.75" customHeight="1">
      <c r="B32" s="61"/>
      <c r="E32" s="63"/>
      <c r="F32" s="63"/>
      <c r="G32" s="63"/>
      <c r="H32" s="63"/>
    </row>
    <row r="33" spans="2:8" s="62" customFormat="1" ht="19.5" customHeight="1">
      <c r="B33" s="61" t="s">
        <v>110</v>
      </c>
      <c r="D33" s="62" t="s">
        <v>154</v>
      </c>
      <c r="E33" s="63">
        <v>-1139</v>
      </c>
      <c r="F33" s="63">
        <v>133440</v>
      </c>
      <c r="G33" s="63"/>
      <c r="H33" s="63"/>
    </row>
    <row r="34" spans="2:8" s="62" customFormat="1" ht="19.5" customHeight="1">
      <c r="B34" s="61" t="s">
        <v>118</v>
      </c>
      <c r="D34" s="62" t="s">
        <v>155</v>
      </c>
      <c r="E34" s="63"/>
      <c r="F34" s="63"/>
      <c r="G34" s="63"/>
      <c r="H34" s="63"/>
    </row>
    <row r="35" spans="2:8" s="62" customFormat="1" ht="9.75" customHeight="1">
      <c r="B35" s="61"/>
      <c r="E35" s="63"/>
      <c r="F35" s="63"/>
      <c r="G35" s="63"/>
      <c r="H35" s="63"/>
    </row>
    <row r="36" spans="2:8" s="64" customFormat="1" ht="19.5" customHeight="1">
      <c r="B36" s="68" t="s">
        <v>156</v>
      </c>
      <c r="D36" s="64" t="s">
        <v>157</v>
      </c>
      <c r="E36" s="69">
        <f>SUM(E38:E40)</f>
        <v>849713</v>
      </c>
      <c r="F36" s="69">
        <f>SUM(F38:F40)</f>
        <v>1015362</v>
      </c>
      <c r="G36" s="69">
        <f>SUM(G38:G40)</f>
        <v>0</v>
      </c>
      <c r="H36" s="69"/>
    </row>
    <row r="37" spans="2:8" s="62" customFormat="1" ht="9.75" customHeight="1">
      <c r="B37" s="61"/>
      <c r="E37" s="63"/>
      <c r="F37" s="63"/>
      <c r="G37" s="63"/>
      <c r="H37" s="63"/>
    </row>
    <row r="38" spans="2:8" s="62" customFormat="1" ht="19.5" customHeight="1">
      <c r="B38" s="61" t="s">
        <v>110</v>
      </c>
      <c r="D38" s="62" t="s">
        <v>158</v>
      </c>
      <c r="E38" s="63">
        <v>284196</v>
      </c>
      <c r="F38" s="63">
        <v>242876</v>
      </c>
      <c r="G38" s="63"/>
      <c r="H38" s="63"/>
    </row>
    <row r="39" spans="2:8" s="62" customFormat="1" ht="19.5" customHeight="1">
      <c r="B39" s="61" t="s">
        <v>118</v>
      </c>
      <c r="D39" s="62" t="s">
        <v>159</v>
      </c>
      <c r="E39" s="63">
        <v>404060</v>
      </c>
      <c r="F39" s="63">
        <v>647000</v>
      </c>
      <c r="G39" s="63"/>
      <c r="H39" s="63"/>
    </row>
    <row r="40" spans="2:8" s="62" customFormat="1" ht="19.5" customHeight="1">
      <c r="B40" s="61" t="s">
        <v>119</v>
      </c>
      <c r="D40" s="62" t="s">
        <v>160</v>
      </c>
      <c r="E40" s="63">
        <v>161457</v>
      </c>
      <c r="F40" s="63">
        <v>125486</v>
      </c>
      <c r="G40" s="63"/>
      <c r="H40" s="63"/>
    </row>
    <row r="41" spans="2:8" s="62" customFormat="1" ht="9.75" customHeight="1">
      <c r="B41" s="61"/>
      <c r="E41" s="63"/>
      <c r="F41" s="63"/>
      <c r="G41" s="63"/>
      <c r="H41" s="63"/>
    </row>
    <row r="42" spans="1:8" ht="19.5" customHeight="1">
      <c r="A42" s="73"/>
      <c r="B42" s="71"/>
      <c r="C42" s="73"/>
      <c r="D42" s="73" t="s">
        <v>161</v>
      </c>
      <c r="E42" s="74">
        <f>SUM(E25,E31,E36,)</f>
        <v>11464557</v>
      </c>
      <c r="F42" s="74">
        <f>SUM(F25,F31,F36,)</f>
        <v>13451431</v>
      </c>
      <c r="G42" s="74">
        <f>SUM(G25,G31,G36,)</f>
        <v>0</v>
      </c>
      <c r="H42" s="74"/>
    </row>
    <row r="43" spans="5:8" ht="19.5" customHeight="1">
      <c r="E43" s="76"/>
      <c r="F43" s="76"/>
      <c r="G43" s="76"/>
      <c r="H43" s="76"/>
    </row>
    <row r="44" spans="5:8" ht="19.5" customHeight="1">
      <c r="E44" s="76"/>
      <c r="F44" s="76"/>
      <c r="G44" s="76"/>
      <c r="H44" s="76"/>
    </row>
    <row r="45" spans="5:8" ht="19.5" customHeight="1">
      <c r="E45" s="76"/>
      <c r="F45" s="76"/>
      <c r="G45" s="76"/>
      <c r="H45" s="76"/>
    </row>
    <row r="46" spans="5:8" ht="19.5" customHeight="1">
      <c r="E46" s="76"/>
      <c r="F46" s="76"/>
      <c r="G46" s="76"/>
      <c r="H46" s="76"/>
    </row>
    <row r="47" spans="5:8" ht="19.5" customHeight="1">
      <c r="E47" s="76"/>
      <c r="F47" s="76"/>
      <c r="G47" s="76"/>
      <c r="H47" s="76"/>
    </row>
    <row r="48" spans="5:8" ht="19.5" customHeight="1">
      <c r="E48" s="76"/>
      <c r="F48" s="76"/>
      <c r="G48" s="76"/>
      <c r="H48" s="76"/>
    </row>
    <row r="49" spans="5:8" ht="19.5" customHeight="1">
      <c r="E49" s="76"/>
      <c r="F49" s="76"/>
      <c r="G49" s="76"/>
      <c r="H49" s="76"/>
    </row>
    <row r="50" spans="5:8" ht="19.5" customHeight="1">
      <c r="E50" s="76"/>
      <c r="F50" s="76"/>
      <c r="G50" s="76"/>
      <c r="H50" s="76"/>
    </row>
    <row r="51" spans="5:8" ht="19.5" customHeight="1">
      <c r="E51" s="76"/>
      <c r="F51" s="76"/>
      <c r="G51" s="76"/>
      <c r="H51" s="76"/>
    </row>
    <row r="52" spans="5:8" ht="19.5" customHeight="1">
      <c r="E52" s="76"/>
      <c r="F52" s="76"/>
      <c r="G52" s="76"/>
      <c r="H52" s="76"/>
    </row>
    <row r="53" spans="5:8" ht="19.5" customHeight="1">
      <c r="E53" s="76"/>
      <c r="F53" s="76"/>
      <c r="G53" s="76"/>
      <c r="H53" s="76"/>
    </row>
    <row r="54" spans="5:8" ht="19.5" customHeight="1">
      <c r="E54" s="76"/>
      <c r="F54" s="76"/>
      <c r="G54" s="76"/>
      <c r="H54" s="76"/>
    </row>
    <row r="55" spans="5:8" ht="19.5" customHeight="1">
      <c r="E55" s="76"/>
      <c r="F55" s="76"/>
      <c r="G55" s="76"/>
      <c r="H55" s="76"/>
    </row>
    <row r="56" spans="5:8" ht="19.5" customHeight="1">
      <c r="E56" s="76"/>
      <c r="F56" s="76"/>
      <c r="G56" s="76"/>
      <c r="H56" s="76"/>
    </row>
    <row r="57" spans="5:8" ht="19.5" customHeight="1">
      <c r="E57" s="76"/>
      <c r="F57" s="76"/>
      <c r="G57" s="76"/>
      <c r="H57" s="76"/>
    </row>
    <row r="58" spans="5:8" ht="19.5" customHeight="1">
      <c r="E58" s="76"/>
      <c r="F58" s="76"/>
      <c r="G58" s="76"/>
      <c r="H58" s="76"/>
    </row>
    <row r="59" spans="5:8" ht="19.5" customHeight="1">
      <c r="E59" s="76"/>
      <c r="F59" s="76"/>
      <c r="G59" s="76"/>
      <c r="H59" s="76"/>
    </row>
    <row r="60" spans="5:8" ht="12.75">
      <c r="E60" s="76"/>
      <c r="F60" s="76"/>
      <c r="G60" s="76"/>
      <c r="H60" s="76"/>
    </row>
    <row r="61" spans="5:8" ht="12.75">
      <c r="E61" s="76"/>
      <c r="F61" s="76"/>
      <c r="G61" s="76"/>
      <c r="H61" s="76"/>
    </row>
    <row r="62" spans="5:8" ht="12.75">
      <c r="E62" s="76"/>
      <c r="F62" s="76"/>
      <c r="G62" s="76"/>
      <c r="H62" s="76"/>
    </row>
    <row r="63" spans="5:8" ht="12.75">
      <c r="E63" s="76"/>
      <c r="F63" s="76"/>
      <c r="G63" s="76"/>
      <c r="H63" s="76"/>
    </row>
    <row r="64" spans="5:8" ht="12.75">
      <c r="E64" s="76"/>
      <c r="F64" s="76"/>
      <c r="G64" s="76"/>
      <c r="H64" s="76"/>
    </row>
    <row r="65" spans="5:8" ht="12.75">
      <c r="E65" s="76"/>
      <c r="F65" s="76"/>
      <c r="G65" s="76"/>
      <c r="H65" s="76"/>
    </row>
    <row r="66" spans="5:8" ht="12.75">
      <c r="E66" s="76"/>
      <c r="F66" s="76"/>
      <c r="G66" s="76"/>
      <c r="H66" s="76"/>
    </row>
    <row r="67" spans="5:8" ht="12.75">
      <c r="E67" s="76"/>
      <c r="F67" s="76"/>
      <c r="G67" s="76"/>
      <c r="H67" s="76"/>
    </row>
    <row r="68" spans="5:8" ht="12.75">
      <c r="E68" s="76"/>
      <c r="F68" s="76"/>
      <c r="G68" s="76"/>
      <c r="H68" s="76"/>
    </row>
    <row r="69" spans="5:8" ht="12.75">
      <c r="E69" s="76"/>
      <c r="F69" s="76"/>
      <c r="G69" s="76"/>
      <c r="H69" s="76"/>
    </row>
    <row r="70" spans="5:8" ht="12.75">
      <c r="E70" s="76"/>
      <c r="F70" s="76"/>
      <c r="G70" s="76"/>
      <c r="H70" s="76"/>
    </row>
    <row r="71" spans="5:8" ht="12.75">
      <c r="E71" s="76"/>
      <c r="F71" s="76"/>
      <c r="G71" s="76"/>
      <c r="H71" s="76"/>
    </row>
    <row r="72" spans="5:8" ht="12.75">
      <c r="E72" s="76"/>
      <c r="F72" s="76"/>
      <c r="G72" s="76"/>
      <c r="H72" s="76"/>
    </row>
    <row r="73" spans="5:8" ht="12.75">
      <c r="E73" s="76"/>
      <c r="F73" s="76"/>
      <c r="G73" s="76"/>
      <c r="H73" s="76"/>
    </row>
    <row r="74" spans="5:8" ht="12.75">
      <c r="E74" s="76"/>
      <c r="F74" s="76"/>
      <c r="G74" s="76"/>
      <c r="H74" s="76"/>
    </row>
    <row r="75" spans="5:8" ht="12.75">
      <c r="E75" s="76"/>
      <c r="F75" s="76"/>
      <c r="G75" s="76"/>
      <c r="H75" s="76"/>
    </row>
    <row r="76" spans="5:8" ht="12.75">
      <c r="E76" s="76"/>
      <c r="F76" s="76"/>
      <c r="G76" s="76"/>
      <c r="H76" s="76"/>
    </row>
    <row r="77" spans="5:8" ht="12.75">
      <c r="E77" s="76"/>
      <c r="F77" s="76"/>
      <c r="G77" s="76"/>
      <c r="H77" s="76"/>
    </row>
    <row r="78" spans="5:8" ht="12.75">
      <c r="E78" s="76"/>
      <c r="F78" s="76"/>
      <c r="G78" s="76"/>
      <c r="H78" s="76"/>
    </row>
    <row r="79" spans="5:8" ht="12.75">
      <c r="E79" s="76"/>
      <c r="F79" s="76"/>
      <c r="G79" s="76"/>
      <c r="H79" s="76"/>
    </row>
    <row r="80" spans="5:8" ht="12.75">
      <c r="E80" s="76"/>
      <c r="F80" s="76"/>
      <c r="G80" s="76"/>
      <c r="H80" s="76"/>
    </row>
    <row r="81" spans="5:8" ht="12.75">
      <c r="E81" s="76"/>
      <c r="F81" s="76"/>
      <c r="G81" s="76"/>
      <c r="H81" s="76"/>
    </row>
    <row r="82" spans="5:8" ht="12.75">
      <c r="E82" s="76"/>
      <c r="F82" s="76"/>
      <c r="G82" s="76"/>
      <c r="H82" s="76"/>
    </row>
    <row r="83" spans="5:8" ht="12.75">
      <c r="E83" s="76"/>
      <c r="F83" s="76"/>
      <c r="G83" s="76"/>
      <c r="H83" s="76"/>
    </row>
    <row r="84" spans="5:8" ht="12.75">
      <c r="E84" s="76"/>
      <c r="F84" s="76"/>
      <c r="G84" s="76"/>
      <c r="H84" s="76"/>
    </row>
    <row r="85" spans="5:8" ht="12.75">
      <c r="E85" s="76"/>
      <c r="F85" s="76"/>
      <c r="G85" s="76"/>
      <c r="H85" s="76"/>
    </row>
    <row r="86" spans="5:8" ht="12.75">
      <c r="E86" s="76"/>
      <c r="F86" s="76"/>
      <c r="G86" s="76"/>
      <c r="H86" s="76"/>
    </row>
    <row r="87" spans="5:8" ht="12.75">
      <c r="E87" s="76"/>
      <c r="F87" s="76"/>
      <c r="G87" s="76"/>
      <c r="H87" s="76"/>
    </row>
    <row r="88" spans="5:8" ht="12.75">
      <c r="E88" s="76"/>
      <c r="F88" s="76"/>
      <c r="G88" s="76"/>
      <c r="H88" s="76"/>
    </row>
    <row r="89" spans="5:8" ht="12.75">
      <c r="E89" s="76"/>
      <c r="F89" s="76"/>
      <c r="G89" s="76"/>
      <c r="H89" s="76"/>
    </row>
    <row r="90" spans="5:8" ht="12.75">
      <c r="E90" s="76"/>
      <c r="F90" s="76"/>
      <c r="G90" s="76"/>
      <c r="H90" s="76"/>
    </row>
    <row r="91" spans="5:8" ht="12.75">
      <c r="E91" s="76"/>
      <c r="F91" s="76"/>
      <c r="G91" s="76"/>
      <c r="H91" s="76"/>
    </row>
    <row r="92" spans="5:8" ht="12.75">
      <c r="E92" s="76"/>
      <c r="F92" s="76"/>
      <c r="G92" s="76"/>
      <c r="H92" s="76"/>
    </row>
    <row r="93" spans="5:8" ht="12.75">
      <c r="E93" s="76"/>
      <c r="F93" s="76"/>
      <c r="G93" s="76"/>
      <c r="H93" s="76"/>
    </row>
    <row r="94" spans="5:8" ht="12.75">
      <c r="E94" s="76"/>
      <c r="F94" s="76"/>
      <c r="G94" s="76"/>
      <c r="H94" s="76"/>
    </row>
    <row r="95" spans="5:8" ht="12.75">
      <c r="E95" s="76"/>
      <c r="F95" s="76"/>
      <c r="G95" s="76"/>
      <c r="H95" s="76"/>
    </row>
    <row r="96" spans="5:8" ht="12.75">
      <c r="E96" s="76"/>
      <c r="F96" s="76"/>
      <c r="G96" s="76"/>
      <c r="H96" s="76"/>
    </row>
    <row r="97" spans="5:8" ht="12.75">
      <c r="E97" s="76"/>
      <c r="F97" s="76"/>
      <c r="G97" s="76"/>
      <c r="H97" s="76"/>
    </row>
    <row r="98" spans="5:8" ht="12.75">
      <c r="E98" s="76"/>
      <c r="F98" s="76"/>
      <c r="G98" s="76"/>
      <c r="H98" s="76"/>
    </row>
    <row r="99" spans="5:8" ht="12.75">
      <c r="E99" s="76"/>
      <c r="F99" s="76"/>
      <c r="G99" s="76"/>
      <c r="H99" s="76"/>
    </row>
    <row r="100" spans="5:8" ht="12.75">
      <c r="E100" s="76"/>
      <c r="F100" s="76"/>
      <c r="G100" s="76"/>
      <c r="H100" s="76"/>
    </row>
    <row r="101" spans="5:8" ht="12.75">
      <c r="E101" s="76"/>
      <c r="F101" s="76"/>
      <c r="G101" s="76"/>
      <c r="H101" s="76"/>
    </row>
    <row r="102" spans="5:8" ht="12.75">
      <c r="E102" s="76"/>
      <c r="F102" s="76"/>
      <c r="G102" s="76"/>
      <c r="H102" s="76"/>
    </row>
    <row r="103" spans="5:8" ht="12.75">
      <c r="E103" s="76"/>
      <c r="F103" s="76"/>
      <c r="G103" s="76"/>
      <c r="H103" s="76"/>
    </row>
    <row r="104" spans="5:8" ht="12.75">
      <c r="E104" s="76"/>
      <c r="F104" s="76"/>
      <c r="G104" s="76"/>
      <c r="H104" s="76"/>
    </row>
    <row r="105" spans="5:8" ht="12.75">
      <c r="E105" s="76"/>
      <c r="F105" s="76"/>
      <c r="G105" s="76"/>
      <c r="H105" s="76"/>
    </row>
    <row r="106" spans="5:8" ht="12.75">
      <c r="E106" s="76"/>
      <c r="F106" s="76"/>
      <c r="G106" s="76"/>
      <c r="H106" s="76"/>
    </row>
    <row r="107" spans="5:8" ht="12.75">
      <c r="E107" s="76"/>
      <c r="F107" s="76"/>
      <c r="G107" s="76"/>
      <c r="H107" s="76"/>
    </row>
    <row r="108" spans="5:8" ht="12.75">
      <c r="E108" s="76"/>
      <c r="F108" s="76"/>
      <c r="G108" s="76"/>
      <c r="H108" s="76"/>
    </row>
    <row r="109" spans="5:8" ht="12.75">
      <c r="E109" s="76"/>
      <c r="F109" s="76"/>
      <c r="G109" s="76"/>
      <c r="H109" s="76"/>
    </row>
    <row r="110" spans="5:8" ht="12.75">
      <c r="E110" s="76"/>
      <c r="F110" s="76"/>
      <c r="G110" s="76"/>
      <c r="H110" s="76"/>
    </row>
    <row r="111" spans="5:8" ht="12.75">
      <c r="E111" s="76"/>
      <c r="F111" s="76"/>
      <c r="G111" s="76"/>
      <c r="H111" s="76"/>
    </row>
    <row r="112" spans="5:8" ht="12.75">
      <c r="E112" s="76"/>
      <c r="F112" s="76"/>
      <c r="G112" s="76"/>
      <c r="H112" s="76"/>
    </row>
    <row r="113" spans="5:8" ht="12.75">
      <c r="E113" s="76"/>
      <c r="F113" s="76"/>
      <c r="G113" s="76"/>
      <c r="H113" s="76"/>
    </row>
    <row r="114" spans="5:8" ht="12.75">
      <c r="E114" s="76"/>
      <c r="F114" s="76"/>
      <c r="G114" s="76"/>
      <c r="H114" s="76"/>
    </row>
    <row r="115" spans="5:8" ht="12.75">
      <c r="E115" s="76"/>
      <c r="F115" s="76"/>
      <c r="G115" s="76"/>
      <c r="H115" s="76"/>
    </row>
    <row r="116" spans="5:8" ht="12.75">
      <c r="E116" s="76"/>
      <c r="F116" s="76"/>
      <c r="G116" s="76"/>
      <c r="H116" s="76"/>
    </row>
    <row r="117" spans="5:8" ht="12.75">
      <c r="E117" s="76"/>
      <c r="F117" s="76"/>
      <c r="G117" s="76"/>
      <c r="H117" s="76"/>
    </row>
    <row r="118" spans="5:8" ht="12.75">
      <c r="E118" s="76"/>
      <c r="F118" s="76"/>
      <c r="G118" s="76"/>
      <c r="H118" s="76"/>
    </row>
    <row r="119" spans="5:8" ht="12.75">
      <c r="E119" s="76"/>
      <c r="F119" s="76"/>
      <c r="G119" s="76"/>
      <c r="H119" s="76"/>
    </row>
    <row r="120" spans="5:8" ht="12.75">
      <c r="E120" s="76"/>
      <c r="F120" s="76"/>
      <c r="G120" s="76"/>
      <c r="H120" s="76"/>
    </row>
    <row r="121" spans="5:8" ht="12.75">
      <c r="E121" s="76"/>
      <c r="F121" s="76"/>
      <c r="G121" s="76"/>
      <c r="H121" s="76"/>
    </row>
    <row r="122" spans="5:8" ht="12.75">
      <c r="E122" s="76"/>
      <c r="F122" s="76"/>
      <c r="G122" s="76"/>
      <c r="H122" s="76"/>
    </row>
  </sheetData>
  <sheetProtection/>
  <mergeCells count="1">
    <mergeCell ref="A1:D1"/>
  </mergeCells>
  <printOptions horizontalCentered="1"/>
  <pageMargins left="0.7874015748031497" right="0.7874015748031497" top="1.09" bottom="0.7" header="0.5118110236220472" footer="0.5118110236220472"/>
  <pageSetup horizontalDpi="600" verticalDpi="600" orientation="portrait" paperSize="9" r:id="rId1"/>
  <headerFooter alignWithMargins="0">
    <oddHeader>&amp;C&amp;"Times New Roman,Félkövér"Egyszerűsített mérleg
2005. június 23-i fordulónappal&amp;R
EFt-ban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5.875" style="99" customWidth="1"/>
    <col min="2" max="2" width="9.625" style="250" customWidth="1"/>
    <col min="3" max="3" width="9.625" style="250" hidden="1" customWidth="1"/>
    <col min="4" max="4" width="9.625" style="99" customWidth="1"/>
    <col min="5" max="6" width="9.625" style="179" customWidth="1"/>
    <col min="7" max="7" width="9.625" style="99" customWidth="1"/>
    <col min="8" max="8" width="20.875" style="99" hidden="1" customWidth="1"/>
    <col min="9" max="9" width="18.75390625" style="99" hidden="1" customWidth="1"/>
    <col min="10" max="10" width="17.875" style="99" hidden="1" customWidth="1"/>
    <col min="11" max="16384" width="9.00390625" style="99" customWidth="1"/>
  </cols>
  <sheetData>
    <row r="1" spans="1:7" s="266" customFormat="1" ht="63" customHeight="1">
      <c r="A1" s="265" t="s">
        <v>28</v>
      </c>
      <c r="B1" s="350" t="s">
        <v>275</v>
      </c>
      <c r="C1" s="265" t="s">
        <v>274</v>
      </c>
      <c r="D1" s="351" t="s">
        <v>175</v>
      </c>
      <c r="E1" s="351" t="s">
        <v>278</v>
      </c>
      <c r="F1" s="351" t="s">
        <v>320</v>
      </c>
      <c r="G1" s="352" t="s">
        <v>232</v>
      </c>
    </row>
    <row r="2" spans="1:10" s="98" customFormat="1" ht="12" customHeight="1">
      <c r="A2" s="100" t="s">
        <v>5</v>
      </c>
      <c r="B2" s="142">
        <v>26096</v>
      </c>
      <c r="C2" s="267"/>
      <c r="D2" s="178">
        <f>Önk13!F42</f>
        <v>3592</v>
      </c>
      <c r="E2" s="178">
        <f>int13!F23</f>
        <v>7949</v>
      </c>
      <c r="F2" s="199">
        <f>D2+E2</f>
        <v>11541</v>
      </c>
      <c r="G2" s="339"/>
      <c r="H2" s="99" t="s">
        <v>186</v>
      </c>
      <c r="J2" s="98" t="s">
        <v>217</v>
      </c>
    </row>
    <row r="3" spans="1:8" ht="12" customHeight="1">
      <c r="A3" s="235" t="s">
        <v>215</v>
      </c>
      <c r="B3" s="242">
        <v>6362</v>
      </c>
      <c r="C3" s="244"/>
      <c r="D3" s="198">
        <f>Önk13!F43</f>
        <v>970</v>
      </c>
      <c r="E3" s="178">
        <f>int13!F24</f>
        <v>1847</v>
      </c>
      <c r="F3" s="199">
        <f>D3+E3</f>
        <v>2817</v>
      </c>
      <c r="G3" s="363"/>
      <c r="H3" s="99" t="s">
        <v>178</v>
      </c>
    </row>
    <row r="4" spans="1:8" ht="12" customHeight="1">
      <c r="A4" s="103" t="s">
        <v>7</v>
      </c>
      <c r="B4" s="243">
        <v>35971</v>
      </c>
      <c r="C4" s="108"/>
      <c r="D4" s="198">
        <f>Önk13!F44</f>
        <v>31029</v>
      </c>
      <c r="E4" s="178">
        <f>int13!F25</f>
        <v>9820</v>
      </c>
      <c r="F4" s="199">
        <f>D4+E4</f>
        <v>40849</v>
      </c>
      <c r="G4" s="363">
        <f>nemz13!F22</f>
        <v>700</v>
      </c>
      <c r="H4" s="99" t="s">
        <v>180</v>
      </c>
    </row>
    <row r="5" spans="1:7" s="189" customFormat="1" ht="12" customHeight="1">
      <c r="A5" s="104" t="s">
        <v>226</v>
      </c>
      <c r="B5" s="245"/>
      <c r="C5" s="245"/>
      <c r="D5" s="191"/>
      <c r="E5" s="202"/>
      <c r="F5" s="199"/>
      <c r="G5" s="320"/>
    </row>
    <row r="6" spans="1:7" ht="12" customHeight="1">
      <c r="A6" s="103" t="s">
        <v>216</v>
      </c>
      <c r="B6" s="243">
        <v>5774</v>
      </c>
      <c r="C6" s="108"/>
      <c r="D6" s="198">
        <f>Önk13!F46</f>
        <v>0</v>
      </c>
      <c r="E6" s="178">
        <f>int13!F27</f>
        <v>0</v>
      </c>
      <c r="F6" s="199">
        <f>D6+E6</f>
        <v>0</v>
      </c>
      <c r="G6" s="363"/>
    </row>
    <row r="7" spans="1:7" ht="12" customHeight="1">
      <c r="A7" s="101" t="s">
        <v>225</v>
      </c>
      <c r="B7" s="242">
        <v>1678</v>
      </c>
      <c r="C7" s="244"/>
      <c r="D7" s="198">
        <f>önktám13!D10</f>
        <v>10275</v>
      </c>
      <c r="E7" s="178">
        <f>int13!F28</f>
        <v>0</v>
      </c>
      <c r="F7" s="199">
        <f>D7+E7</f>
        <v>10275</v>
      </c>
      <c r="G7" s="363">
        <f>nemz13!F23</f>
        <v>200</v>
      </c>
    </row>
    <row r="8" spans="1:7" ht="12" customHeight="1">
      <c r="A8" s="105"/>
      <c r="B8" s="244"/>
      <c r="C8" s="244"/>
      <c r="D8" s="197"/>
      <c r="E8" s="178"/>
      <c r="F8" s="199"/>
      <c r="G8" s="363"/>
    </row>
    <row r="9" spans="1:7" ht="12" customHeight="1">
      <c r="A9" s="106" t="s">
        <v>97</v>
      </c>
      <c r="B9" s="243"/>
      <c r="C9" s="108"/>
      <c r="D9" s="198"/>
      <c r="E9" s="178"/>
      <c r="F9" s="199"/>
      <c r="G9" s="363"/>
    </row>
    <row r="10" spans="1:7" ht="12" customHeight="1">
      <c r="A10" s="107" t="s">
        <v>218</v>
      </c>
      <c r="B10" s="271"/>
      <c r="C10" s="246"/>
      <c r="D10" s="197"/>
      <c r="E10" s="178"/>
      <c r="F10" s="199"/>
      <c r="G10" s="363"/>
    </row>
    <row r="11" spans="1:7" ht="12" customHeight="1">
      <c r="A11" s="106" t="s">
        <v>95</v>
      </c>
      <c r="B11" s="243"/>
      <c r="C11" s="108"/>
      <c r="D11" s="198"/>
      <c r="E11" s="178"/>
      <c r="F11" s="199"/>
      <c r="G11" s="363"/>
    </row>
    <row r="12" spans="1:8" ht="12" customHeight="1">
      <c r="A12" s="107" t="s">
        <v>218</v>
      </c>
      <c r="B12" s="271"/>
      <c r="C12" s="246"/>
      <c r="D12" s="191"/>
      <c r="E12" s="270"/>
      <c r="F12" s="199"/>
      <c r="G12" s="363"/>
      <c r="H12" s="99" t="s">
        <v>182</v>
      </c>
    </row>
    <row r="13" spans="1:7" ht="12" customHeight="1">
      <c r="A13" s="106" t="s">
        <v>234</v>
      </c>
      <c r="B13" s="243"/>
      <c r="C13" s="108"/>
      <c r="D13" s="198"/>
      <c r="E13" s="178"/>
      <c r="F13" s="199"/>
      <c r="G13" s="363"/>
    </row>
    <row r="14" spans="1:7" ht="12" customHeight="1">
      <c r="A14" s="126"/>
      <c r="B14" s="108"/>
      <c r="C14" s="108"/>
      <c r="D14" s="197"/>
      <c r="E14" s="178"/>
      <c r="F14" s="199"/>
      <c r="G14" s="363"/>
    </row>
    <row r="15" spans="1:7" ht="12" customHeight="1">
      <c r="A15" s="126" t="s">
        <v>269</v>
      </c>
      <c r="B15" s="108"/>
      <c r="C15" s="108"/>
      <c r="D15" s="198"/>
      <c r="E15" s="178"/>
      <c r="F15" s="199"/>
      <c r="G15" s="363"/>
    </row>
    <row r="16" spans="1:7" ht="12" customHeight="1">
      <c r="A16" s="101" t="s">
        <v>229</v>
      </c>
      <c r="B16" s="245"/>
      <c r="C16" s="245"/>
      <c r="D16" s="191"/>
      <c r="E16" s="178"/>
      <c r="F16" s="199"/>
      <c r="G16" s="363"/>
    </row>
    <row r="17" spans="1:7" ht="12" customHeight="1">
      <c r="A17" s="105" t="s">
        <v>231</v>
      </c>
      <c r="B17" s="242">
        <v>7000</v>
      </c>
      <c r="C17" s="244"/>
      <c r="D17" s="198">
        <f>Önk13!F55</f>
        <v>3483</v>
      </c>
      <c r="E17" s="178"/>
      <c r="F17" s="199">
        <f>D17+E17</f>
        <v>3483</v>
      </c>
      <c r="G17" s="363"/>
    </row>
    <row r="18" spans="1:7" ht="12" customHeight="1">
      <c r="A18" s="104" t="s">
        <v>212</v>
      </c>
      <c r="B18" s="245"/>
      <c r="C18" s="245"/>
      <c r="D18" s="191"/>
      <c r="E18" s="202"/>
      <c r="F18" s="199"/>
      <c r="G18" s="320"/>
    </row>
    <row r="19" spans="1:11" ht="12" customHeight="1">
      <c r="A19" s="104" t="s">
        <v>252</v>
      </c>
      <c r="B19" s="245"/>
      <c r="C19" s="245"/>
      <c r="D19" s="191"/>
      <c r="E19" s="202"/>
      <c r="F19" s="199"/>
      <c r="G19" s="320"/>
      <c r="K19" s="203"/>
    </row>
    <row r="20" spans="1:7" ht="12" customHeight="1">
      <c r="A20" s="108"/>
      <c r="B20" s="108"/>
      <c r="C20" s="108"/>
      <c r="D20" s="196"/>
      <c r="E20" s="178"/>
      <c r="F20" s="199"/>
      <c r="G20" s="364"/>
    </row>
    <row r="21" spans="1:7" s="177" customFormat="1" ht="12" customHeight="1" thickBot="1">
      <c r="A21" s="109" t="s">
        <v>219</v>
      </c>
      <c r="B21" s="187">
        <f aca="true" t="shared" si="0" ref="B21:G21">B2+B3+B4+B6+B7+B17</f>
        <v>82881</v>
      </c>
      <c r="C21" s="187">
        <f t="shared" si="0"/>
        <v>0</v>
      </c>
      <c r="D21" s="187">
        <f t="shared" si="0"/>
        <v>49349</v>
      </c>
      <c r="E21" s="187">
        <f t="shared" si="0"/>
        <v>19616</v>
      </c>
      <c r="F21" s="187">
        <f t="shared" si="0"/>
        <v>68965</v>
      </c>
      <c r="G21" s="201">
        <f t="shared" si="0"/>
        <v>900</v>
      </c>
    </row>
    <row r="22" spans="1:7" ht="12" customHeight="1">
      <c r="A22" s="110"/>
      <c r="B22" s="108"/>
      <c r="C22" s="108"/>
      <c r="D22" s="196"/>
      <c r="E22" s="178"/>
      <c r="F22" s="200"/>
      <c r="G22" s="364"/>
    </row>
    <row r="23" spans="1:7" ht="12" customHeight="1">
      <c r="A23" s="106" t="s">
        <v>240</v>
      </c>
      <c r="B23" s="243"/>
      <c r="C23" s="108"/>
      <c r="D23" s="196"/>
      <c r="E23" s="178"/>
      <c r="F23" s="200"/>
      <c r="G23" s="364"/>
    </row>
    <row r="24" spans="1:7" ht="12" customHeight="1">
      <c r="A24" s="126" t="s">
        <v>270</v>
      </c>
      <c r="B24" s="108"/>
      <c r="C24" s="108"/>
      <c r="D24" s="196"/>
      <c r="E24" s="178"/>
      <c r="F24" s="200"/>
      <c r="G24" s="364"/>
    </row>
    <row r="25" spans="1:7" s="177" customFormat="1" ht="12" customHeight="1" thickBot="1">
      <c r="A25" s="109" t="s">
        <v>220</v>
      </c>
      <c r="B25" s="187">
        <f aca="true" t="shared" si="1" ref="B25:G25">B21+B24</f>
        <v>82881</v>
      </c>
      <c r="C25" s="187">
        <f t="shared" si="1"/>
        <v>0</v>
      </c>
      <c r="D25" s="187">
        <f t="shared" si="1"/>
        <v>49349</v>
      </c>
      <c r="E25" s="187">
        <f t="shared" si="1"/>
        <v>19616</v>
      </c>
      <c r="F25" s="187">
        <f t="shared" si="1"/>
        <v>68965</v>
      </c>
      <c r="G25" s="201">
        <f t="shared" si="1"/>
        <v>900</v>
      </c>
    </row>
    <row r="26" spans="1:11" ht="12" customHeight="1">
      <c r="A26" s="102"/>
      <c r="B26" s="108"/>
      <c r="C26" s="108"/>
      <c r="D26" s="196"/>
      <c r="E26" s="178"/>
      <c r="F26" s="200"/>
      <c r="G26" s="364"/>
      <c r="K26" s="203"/>
    </row>
    <row r="27" spans="1:11" ht="12" customHeight="1">
      <c r="A27" s="111" t="s">
        <v>222</v>
      </c>
      <c r="B27" s="247"/>
      <c r="C27" s="247"/>
      <c r="D27" s="294"/>
      <c r="E27" s="181"/>
      <c r="F27" s="204"/>
      <c r="G27" s="365"/>
      <c r="K27" s="203"/>
    </row>
    <row r="28" spans="1:12" ht="12" customHeight="1">
      <c r="A28" s="112" t="s">
        <v>223</v>
      </c>
      <c r="B28" s="248"/>
      <c r="C28" s="248"/>
      <c r="D28" s="295"/>
      <c r="E28" s="182"/>
      <c r="F28" s="205"/>
      <c r="G28" s="366"/>
      <c r="K28" s="203"/>
      <c r="L28" s="203"/>
    </row>
    <row r="29" spans="1:12" ht="12" customHeight="1">
      <c r="A29" s="97"/>
      <c r="B29" s="249"/>
      <c r="C29" s="249"/>
      <c r="E29" s="183"/>
      <c r="L29" s="203"/>
    </row>
    <row r="30" spans="1:6" ht="12" customHeight="1">
      <c r="A30" s="97" t="s">
        <v>246</v>
      </c>
      <c r="B30" s="252"/>
      <c r="C30" s="269"/>
      <c r="E30" s="390">
        <f>int13!F39</f>
        <v>3</v>
      </c>
      <c r="F30" s="209"/>
    </row>
    <row r="31" spans="1:5" ht="12" customHeight="1">
      <c r="A31" s="99" t="s">
        <v>247</v>
      </c>
      <c r="E31" s="390">
        <f>Önk13!O60</f>
        <v>4</v>
      </c>
    </row>
    <row r="32" spans="2:6" s="98" customFormat="1" ht="12" customHeight="1">
      <c r="B32" s="251"/>
      <c r="C32" s="251"/>
      <c r="E32" s="180"/>
      <c r="F32" s="180"/>
    </row>
    <row r="33" ht="12" customHeight="1">
      <c r="D33" s="203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printOptions gridLines="1"/>
  <pageMargins left="0.7086614173228347" right="0.31496062992125984" top="1.535433070866142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Roman,Félkövér"&amp;10
A működési és felhalmozási célú bevételi és kiadási előirányzatok bemutatása mérlegszerűen
2013. év &amp;R&amp;10 1/B sz.melléklet
EFt-ban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E25">
      <selection activeCell="M25" sqref="M25"/>
    </sheetView>
  </sheetViews>
  <sheetFormatPr defaultColWidth="9.00390625" defaultRowHeight="15.75"/>
  <cols>
    <col min="1" max="1" width="1.875" style="169" customWidth="1"/>
    <col min="2" max="2" width="40.625" style="169" customWidth="1"/>
    <col min="3" max="3" width="20.875" style="169" hidden="1" customWidth="1"/>
    <col min="4" max="4" width="18.75390625" style="169" hidden="1" customWidth="1"/>
    <col min="5" max="5" width="9.00390625" style="208" customWidth="1"/>
    <col min="6" max="15" width="9.00390625" style="169" customWidth="1"/>
    <col min="16" max="16" width="0" style="169" hidden="1" customWidth="1"/>
    <col min="17" max="16384" width="9.00390625" style="169" customWidth="1"/>
  </cols>
  <sheetData>
    <row r="1" spans="1:20" s="298" customFormat="1" ht="24" customHeight="1">
      <c r="A1" s="489" t="s">
        <v>29</v>
      </c>
      <c r="B1" s="490"/>
      <c r="C1" s="297"/>
      <c r="D1" s="297"/>
      <c r="E1" s="487" t="s">
        <v>263</v>
      </c>
      <c r="F1" s="487" t="s">
        <v>276</v>
      </c>
      <c r="G1" s="482" t="s">
        <v>249</v>
      </c>
      <c r="H1" s="482" t="s">
        <v>295</v>
      </c>
      <c r="I1" s="482" t="s">
        <v>303</v>
      </c>
      <c r="J1" s="482" t="s">
        <v>296</v>
      </c>
      <c r="K1" s="482" t="s">
        <v>297</v>
      </c>
      <c r="L1" s="482" t="s">
        <v>298</v>
      </c>
      <c r="M1" s="514" t="s">
        <v>299</v>
      </c>
      <c r="N1" s="482" t="s">
        <v>300</v>
      </c>
      <c r="O1" s="514" t="s">
        <v>301</v>
      </c>
      <c r="P1" s="482" t="s">
        <v>302</v>
      </c>
      <c r="Q1" s="478" t="s">
        <v>313</v>
      </c>
      <c r="R1" s="478" t="s">
        <v>316</v>
      </c>
      <c r="S1" s="478" t="s">
        <v>314</v>
      </c>
      <c r="T1" s="430" t="s">
        <v>315</v>
      </c>
    </row>
    <row r="2" spans="1:20" s="298" customFormat="1" ht="12" customHeight="1">
      <c r="A2" s="491"/>
      <c r="B2" s="492"/>
      <c r="C2" s="299"/>
      <c r="D2" s="299"/>
      <c r="E2" s="488"/>
      <c r="F2" s="488"/>
      <c r="G2" s="479"/>
      <c r="H2" s="481"/>
      <c r="I2" s="481"/>
      <c r="J2" s="481"/>
      <c r="K2" s="481"/>
      <c r="L2" s="481"/>
      <c r="M2" s="515"/>
      <c r="N2" s="481"/>
      <c r="O2" s="515"/>
      <c r="P2" s="481"/>
      <c r="Q2" s="479"/>
      <c r="R2" s="479"/>
      <c r="S2" s="479"/>
      <c r="T2" s="431"/>
    </row>
    <row r="3" spans="1:20" s="298" customFormat="1" ht="12" customHeight="1">
      <c r="A3" s="511" t="s">
        <v>185</v>
      </c>
      <c r="B3" s="513"/>
      <c r="C3" s="169" t="s">
        <v>186</v>
      </c>
      <c r="E3" s="300"/>
      <c r="F3" s="301"/>
      <c r="G3" s="302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4"/>
    </row>
    <row r="4" spans="1:20" ht="12" customHeight="1">
      <c r="A4" s="483" t="s">
        <v>187</v>
      </c>
      <c r="B4" s="484"/>
      <c r="E4" s="305">
        <f>E5+E7+E8+E9</f>
        <v>29128</v>
      </c>
      <c r="F4" s="301">
        <f>F5+F6+F7+F8+F9</f>
        <v>33868</v>
      </c>
      <c r="G4" s="301">
        <f>G5+G6+G7+G8+G9</f>
        <v>33868</v>
      </c>
      <c r="H4" s="306"/>
      <c r="I4" s="306"/>
      <c r="J4" s="306"/>
      <c r="K4" s="306"/>
      <c r="L4" s="306"/>
      <c r="M4" s="306"/>
      <c r="N4" s="306"/>
      <c r="O4" s="306"/>
      <c r="P4" s="306"/>
      <c r="Q4" s="306">
        <f>Q5+Q8+Q9</f>
        <v>0</v>
      </c>
      <c r="R4" s="306">
        <f>R5+R8+R9</f>
        <v>0</v>
      </c>
      <c r="S4" s="306">
        <f>S5+S8+S9</f>
        <v>0</v>
      </c>
      <c r="T4" s="307">
        <f>T5+T8+T9</f>
        <v>0</v>
      </c>
    </row>
    <row r="5" spans="1:20" ht="12" customHeight="1">
      <c r="A5" s="114"/>
      <c r="B5" s="169" t="s">
        <v>304</v>
      </c>
      <c r="C5" s="169" t="s">
        <v>178</v>
      </c>
      <c r="E5" s="308">
        <v>13794</v>
      </c>
      <c r="F5" s="385">
        <f>G5</f>
        <v>15869</v>
      </c>
      <c r="G5" s="173">
        <v>15869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310"/>
    </row>
    <row r="6" spans="1:20" ht="12" customHeight="1">
      <c r="A6" s="114"/>
      <c r="B6" s="169" t="s">
        <v>305</v>
      </c>
      <c r="C6" s="169" t="s">
        <v>181</v>
      </c>
      <c r="E6" s="173"/>
      <c r="F6" s="385">
        <f>G6</f>
        <v>10128</v>
      </c>
      <c r="G6" s="173">
        <v>10128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310"/>
    </row>
    <row r="7" spans="1:20" ht="12" customHeight="1">
      <c r="A7" s="114"/>
      <c r="B7" s="169" t="s">
        <v>306</v>
      </c>
      <c r="C7" s="169" t="s">
        <v>180</v>
      </c>
      <c r="E7" s="173"/>
      <c r="F7" s="385">
        <f>G7</f>
        <v>2742</v>
      </c>
      <c r="G7" s="173">
        <v>2742</v>
      </c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310"/>
    </row>
    <row r="8" spans="1:20" ht="12" customHeight="1">
      <c r="A8" s="114"/>
      <c r="B8" s="169" t="s">
        <v>307</v>
      </c>
      <c r="C8" s="169" t="s">
        <v>179</v>
      </c>
      <c r="E8" s="173"/>
      <c r="F8" s="385">
        <f>G8</f>
        <v>1513</v>
      </c>
      <c r="G8" s="173">
        <v>1513</v>
      </c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310"/>
    </row>
    <row r="9" spans="1:20" ht="12" customHeight="1">
      <c r="A9" s="114"/>
      <c r="B9" s="169" t="s">
        <v>349</v>
      </c>
      <c r="E9" s="308">
        <v>15334</v>
      </c>
      <c r="F9" s="385">
        <f>G9</f>
        <v>3616</v>
      </c>
      <c r="G9" s="383">
        <v>3616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4"/>
    </row>
    <row r="10" spans="1:20" ht="12" customHeight="1">
      <c r="A10" s="498" t="s">
        <v>188</v>
      </c>
      <c r="B10" s="499"/>
      <c r="E10" s="315"/>
      <c r="F10" s="309"/>
      <c r="G10" s="173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310"/>
    </row>
    <row r="11" spans="1:20" ht="12" customHeight="1">
      <c r="A11" s="500" t="s">
        <v>184</v>
      </c>
      <c r="B11" s="501"/>
      <c r="C11" s="169" t="s">
        <v>189</v>
      </c>
      <c r="E11" s="301">
        <f>E12+E14</f>
        <v>4571</v>
      </c>
      <c r="F11" s="301">
        <f>F12+F14</f>
        <v>2790</v>
      </c>
      <c r="G11" s="301">
        <f>G12+G14</f>
        <v>0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6">
        <f>Q12+Q14</f>
        <v>0</v>
      </c>
      <c r="R11" s="306">
        <f>R12+R14</f>
        <v>0</v>
      </c>
      <c r="S11" s="306">
        <f>S12+S14</f>
        <v>0</v>
      </c>
      <c r="T11" s="307">
        <f>T12+T14</f>
        <v>0</v>
      </c>
    </row>
    <row r="12" spans="1:20" ht="12" customHeight="1">
      <c r="A12" s="114"/>
      <c r="B12" s="169" t="s">
        <v>190</v>
      </c>
      <c r="E12" s="308">
        <v>4571</v>
      </c>
      <c r="F12" s="384">
        <f>G12+H12+J12+K12+L12+M12+N12+O12+P12+Q12+R12+S12+T12</f>
        <v>2790</v>
      </c>
      <c r="G12" s="173"/>
      <c r="H12" s="208"/>
      <c r="I12" s="208"/>
      <c r="J12" s="208"/>
      <c r="K12" s="208"/>
      <c r="L12" s="208"/>
      <c r="M12" s="208"/>
      <c r="N12" s="208"/>
      <c r="O12" s="208">
        <v>2790</v>
      </c>
      <c r="P12" s="208"/>
      <c r="Q12" s="208"/>
      <c r="R12" s="208"/>
      <c r="S12" s="208"/>
      <c r="T12" s="310"/>
    </row>
    <row r="13" spans="1:20" ht="12" customHeight="1">
      <c r="A13" s="114"/>
      <c r="B13" s="316" t="s">
        <v>204</v>
      </c>
      <c r="E13" s="308"/>
      <c r="F13" s="311"/>
      <c r="G13" s="173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310"/>
    </row>
    <row r="14" spans="1:20" ht="12" customHeight="1">
      <c r="A14" s="114"/>
      <c r="B14" s="169" t="s">
        <v>191</v>
      </c>
      <c r="E14" s="308"/>
      <c r="F14" s="311"/>
      <c r="G14" s="173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310"/>
    </row>
    <row r="15" spans="1:20" ht="12" customHeight="1">
      <c r="A15" s="114"/>
      <c r="B15" s="316" t="s">
        <v>204</v>
      </c>
      <c r="E15" s="308"/>
      <c r="F15" s="311"/>
      <c r="G15" s="173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310"/>
    </row>
    <row r="16" spans="1:20" ht="12" customHeight="1">
      <c r="A16" s="504" t="s">
        <v>192</v>
      </c>
      <c r="B16" s="505"/>
      <c r="C16" s="169" t="s">
        <v>193</v>
      </c>
      <c r="D16" s="169" t="s">
        <v>194</v>
      </c>
      <c r="E16" s="305">
        <f>E17+E18+E20+E21+E22+E24+E25+E26</f>
        <v>37639</v>
      </c>
      <c r="F16" s="301">
        <f>F17+F18+F20+F21+F22+F23+F24+F25+F26</f>
        <v>17878</v>
      </c>
      <c r="G16" s="301">
        <f>G17+G18+G20+G21+G22+G23+G24+G25+G26</f>
        <v>17878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>
        <f>Q17+Q18+Q20+Q21+Q22+Q23+Q24+Q25+Q26</f>
        <v>0</v>
      </c>
      <c r="R16" s="306">
        <f>R17+R18+R20+R21+R22+R23+R24+R25+R26</f>
        <v>0</v>
      </c>
      <c r="S16" s="306">
        <f>S17+S18+S20+S21+S22+S23+S24+S25+S26</f>
        <v>0</v>
      </c>
      <c r="T16" s="307">
        <f>T17+T18+T20+T21+T22+T23+T24+T25+T26</f>
        <v>0</v>
      </c>
    </row>
    <row r="17" spans="1:20" ht="12" customHeight="1">
      <c r="A17" s="114"/>
      <c r="B17" s="317" t="s">
        <v>176</v>
      </c>
      <c r="C17" s="169" t="s">
        <v>182</v>
      </c>
      <c r="E17" s="308">
        <v>11259</v>
      </c>
      <c r="F17" s="384">
        <f>G17+H17+J17+K17+L17+M17+N17+O17+P17+Q17+R17+S17+T17</f>
        <v>0</v>
      </c>
      <c r="G17" s="173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310"/>
    </row>
    <row r="18" spans="1:20" ht="12" customHeight="1">
      <c r="A18" s="114"/>
      <c r="B18" s="169" t="s">
        <v>312</v>
      </c>
      <c r="C18" s="169" t="s">
        <v>183</v>
      </c>
      <c r="E18" s="308">
        <v>8500</v>
      </c>
      <c r="F18" s="385">
        <f>G18+H18+J18+K18+L18+M18+N18+O18+P18+Q18+R18+S18+T18</f>
        <v>3392</v>
      </c>
      <c r="G18" s="173">
        <v>3392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310"/>
    </row>
    <row r="19" spans="1:20" s="319" customFormat="1" ht="12" customHeight="1">
      <c r="A19" s="192"/>
      <c r="B19" s="318" t="s">
        <v>80</v>
      </c>
      <c r="E19" s="320"/>
      <c r="F19" s="270"/>
      <c r="G19" s="270"/>
      <c r="H19" s="375"/>
      <c r="I19" s="375"/>
      <c r="J19" s="375"/>
      <c r="K19" s="375"/>
      <c r="L19" s="375"/>
      <c r="M19" s="375"/>
      <c r="N19" s="375"/>
      <c r="O19" s="375"/>
      <c r="P19" s="375"/>
      <c r="Q19" s="321"/>
      <c r="R19" s="321"/>
      <c r="S19" s="321"/>
      <c r="T19" s="322"/>
    </row>
    <row r="20" spans="1:20" ht="12" customHeight="1">
      <c r="A20" s="114"/>
      <c r="B20" s="323" t="s">
        <v>0</v>
      </c>
      <c r="E20" s="173"/>
      <c r="F20" s="311"/>
      <c r="G20" s="173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310"/>
    </row>
    <row r="21" spans="1:20" ht="12" customHeight="1">
      <c r="A21" s="114"/>
      <c r="B21" s="324" t="s">
        <v>213</v>
      </c>
      <c r="E21" s="173">
        <v>7500</v>
      </c>
      <c r="F21" s="385">
        <f>G21+H21+J21+K21+L21+M21+N21+O21+P21+Q21+R21+S21+T21</f>
        <v>7113</v>
      </c>
      <c r="G21" s="173">
        <v>7113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310"/>
    </row>
    <row r="22" spans="1:20" ht="12" customHeight="1">
      <c r="A22" s="114"/>
      <c r="B22" s="324" t="s">
        <v>195</v>
      </c>
      <c r="E22" s="173">
        <v>30</v>
      </c>
      <c r="F22" s="385">
        <f>G22+H22+J22+K22+L22+M22+N22+O22+P22+Q22+R22+S22+T22</f>
        <v>30</v>
      </c>
      <c r="G22" s="173">
        <v>30</v>
      </c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310"/>
    </row>
    <row r="23" spans="1:20" ht="12" customHeight="1">
      <c r="A23" s="114"/>
      <c r="B23" s="324" t="s">
        <v>196</v>
      </c>
      <c r="E23" s="173"/>
      <c r="F23" s="311"/>
      <c r="G23" s="173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310"/>
    </row>
    <row r="24" spans="1:20" ht="12" customHeight="1">
      <c r="A24" s="114"/>
      <c r="B24" s="324" t="s">
        <v>1</v>
      </c>
      <c r="E24" s="173">
        <v>10000</v>
      </c>
      <c r="F24" s="385">
        <f>G24+H24+J24+K24+L24+M24+N24+O24+P24+Q24+R24+S24+T24</f>
        <v>7078</v>
      </c>
      <c r="G24" s="173">
        <v>7078</v>
      </c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310"/>
    </row>
    <row r="25" spans="1:20" ht="12" customHeight="1">
      <c r="A25" s="114"/>
      <c r="B25" s="317" t="s">
        <v>2</v>
      </c>
      <c r="E25" s="173"/>
      <c r="F25" s="311"/>
      <c r="G25" s="173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310"/>
    </row>
    <row r="26" spans="1:20" ht="12" customHeight="1">
      <c r="A26" s="114"/>
      <c r="B26" s="169" t="s">
        <v>197</v>
      </c>
      <c r="E26" s="173">
        <v>350</v>
      </c>
      <c r="F26" s="385">
        <f>G26+H26+J26+K26+L26+M26+N26+O26+P26+Q26+R26+S26+T26</f>
        <v>265</v>
      </c>
      <c r="G26" s="173">
        <v>265</v>
      </c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310"/>
    </row>
    <row r="27" spans="1:20" ht="12" customHeight="1">
      <c r="A27" s="114"/>
      <c r="B27" s="169" t="s">
        <v>198</v>
      </c>
      <c r="E27" s="308"/>
      <c r="F27" s="311"/>
      <c r="G27" s="173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310"/>
    </row>
    <row r="28" spans="1:20" ht="12" customHeight="1">
      <c r="A28" s="504" t="s">
        <v>200</v>
      </c>
      <c r="B28" s="505"/>
      <c r="C28" s="169" t="s">
        <v>201</v>
      </c>
      <c r="E28" s="305">
        <f>E29+E30</f>
        <v>1530</v>
      </c>
      <c r="F28" s="386">
        <f>F29+F30</f>
        <v>1075</v>
      </c>
      <c r="G28" s="325">
        <f>G29+G30</f>
        <v>0</v>
      </c>
      <c r="H28" s="326"/>
      <c r="I28" s="326"/>
      <c r="J28" s="326"/>
      <c r="K28" s="326"/>
      <c r="L28" s="326"/>
      <c r="M28" s="326"/>
      <c r="N28" s="326"/>
      <c r="O28" s="326"/>
      <c r="P28" s="326"/>
      <c r="Q28" s="326">
        <f>Q29+Q30</f>
        <v>0</v>
      </c>
      <c r="R28" s="326">
        <f>R29+R30</f>
        <v>0</v>
      </c>
      <c r="S28" s="326">
        <f>S29+S30</f>
        <v>0</v>
      </c>
      <c r="T28" s="327">
        <f>T29+T30</f>
        <v>0</v>
      </c>
    </row>
    <row r="29" spans="1:20" ht="12" customHeight="1">
      <c r="A29" s="328"/>
      <c r="B29" s="329" t="s">
        <v>206</v>
      </c>
      <c r="E29" s="308">
        <v>1530</v>
      </c>
      <c r="F29" s="385">
        <f>G29+H29+J29+K29+L29+M29+N29+O29+P29+Q29+R29+S29+T29+I29</f>
        <v>1075</v>
      </c>
      <c r="G29" s="173"/>
      <c r="H29" s="208">
        <v>255</v>
      </c>
      <c r="I29" s="208">
        <v>820</v>
      </c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310"/>
    </row>
    <row r="30" spans="1:20" ht="12" customHeight="1">
      <c r="A30" s="328"/>
      <c r="B30" s="329" t="s">
        <v>214</v>
      </c>
      <c r="E30" s="308"/>
      <c r="F30" s="312"/>
      <c r="G30" s="38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4"/>
    </row>
    <row r="31" spans="1:20" ht="12" customHeight="1">
      <c r="A31" s="500" t="s">
        <v>174</v>
      </c>
      <c r="B31" s="501"/>
      <c r="C31" s="169" t="s">
        <v>202</v>
      </c>
      <c r="E31" s="305"/>
      <c r="F31" s="311"/>
      <c r="G31" s="173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310"/>
    </row>
    <row r="32" spans="1:20" ht="12" customHeight="1">
      <c r="A32" s="500" t="s">
        <v>205</v>
      </c>
      <c r="B32" s="501"/>
      <c r="C32" s="169" t="s">
        <v>203</v>
      </c>
      <c r="E32" s="305">
        <f>E33+E34</f>
        <v>0</v>
      </c>
      <c r="F32" s="309">
        <f>F33+F34</f>
        <v>0</v>
      </c>
      <c r="G32" s="301">
        <f>G33+G34</f>
        <v>0</v>
      </c>
      <c r="H32" s="306"/>
      <c r="I32" s="306"/>
      <c r="J32" s="306"/>
      <c r="K32" s="306"/>
      <c r="L32" s="306"/>
      <c r="M32" s="306"/>
      <c r="N32" s="306"/>
      <c r="O32" s="306"/>
      <c r="P32" s="306"/>
      <c r="Q32" s="306">
        <f>Q33+Q34</f>
        <v>0</v>
      </c>
      <c r="R32" s="306">
        <f>R33+R34</f>
        <v>0</v>
      </c>
      <c r="S32" s="306">
        <f>S33+S34</f>
        <v>0</v>
      </c>
      <c r="T32" s="307">
        <f>T33+T34</f>
        <v>0</v>
      </c>
    </row>
    <row r="33" spans="1:20" ht="12" customHeight="1">
      <c r="A33" s="114"/>
      <c r="B33" s="169" t="s">
        <v>190</v>
      </c>
      <c r="E33" s="308"/>
      <c r="F33" s="309"/>
      <c r="G33" s="173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310"/>
    </row>
    <row r="34" spans="1:20" ht="12" customHeight="1">
      <c r="A34" s="114"/>
      <c r="B34" s="169" t="s">
        <v>191</v>
      </c>
      <c r="E34" s="308"/>
      <c r="F34" s="330"/>
      <c r="G34" s="173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310"/>
    </row>
    <row r="35" spans="1:20" ht="12" customHeight="1">
      <c r="A35" s="509" t="s">
        <v>207</v>
      </c>
      <c r="B35" s="510"/>
      <c r="C35" s="169" t="s">
        <v>208</v>
      </c>
      <c r="E35" s="305"/>
      <c r="F35" s="312"/>
      <c r="G35" s="32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7"/>
    </row>
    <row r="36" spans="1:20" ht="12" customHeight="1">
      <c r="A36" s="504" t="s">
        <v>32</v>
      </c>
      <c r="B36" s="505"/>
      <c r="C36" s="169" t="s">
        <v>209</v>
      </c>
      <c r="E36" s="331"/>
      <c r="F36" s="384">
        <f>G36+H36+J36+K36+L36+M36+N36+O36+P36+Q36+R36+S36+T36</f>
        <v>9758</v>
      </c>
      <c r="G36" s="173">
        <v>9758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310"/>
    </row>
    <row r="37" spans="1:21" ht="12" customHeight="1" thickBot="1">
      <c r="A37" s="495" t="s">
        <v>210</v>
      </c>
      <c r="B37" s="496"/>
      <c r="E37" s="333">
        <f>E4+E11+E16+E28+E36</f>
        <v>72868</v>
      </c>
      <c r="F37" s="333">
        <f>F4+F11+F16+F28+F36</f>
        <v>65369</v>
      </c>
      <c r="G37" s="333">
        <f>G4+G11+G16+G28+G31+G32+G35+G36</f>
        <v>61504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>
        <f>Q4+Q11+Q16+Q28+Q31+Q32+Q35+Q36</f>
        <v>0</v>
      </c>
      <c r="R37" s="334">
        <f>R4+R11+R16+R28+R31+R32+R35+R36</f>
        <v>0</v>
      </c>
      <c r="S37" s="334">
        <f>S4+S11+S16+S28+S31+S32+S35+S36</f>
        <v>0</v>
      </c>
      <c r="T37" s="334">
        <f>T4+T11+T16+T28+T31+T32+T35+T36</f>
        <v>0</v>
      </c>
      <c r="U37" s="208"/>
    </row>
    <row r="38" spans="1:20" ht="12" customHeight="1">
      <c r="A38" s="493" t="s">
        <v>221</v>
      </c>
      <c r="B38" s="494"/>
      <c r="E38" s="335">
        <v>7000</v>
      </c>
      <c r="F38" s="312"/>
      <c r="G38" s="173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310"/>
    </row>
    <row r="39" spans="1:21" ht="12" customHeight="1" thickBot="1">
      <c r="A39" s="495" t="s">
        <v>211</v>
      </c>
      <c r="B39" s="496"/>
      <c r="C39" s="336"/>
      <c r="D39" s="336"/>
      <c r="E39" s="337">
        <f>E37+E38</f>
        <v>79868</v>
      </c>
      <c r="F39" s="333">
        <f>F37+F38</f>
        <v>65369</v>
      </c>
      <c r="G39" s="333">
        <f>G37+G38</f>
        <v>61504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>
        <f>Q37+Q38</f>
        <v>0</v>
      </c>
      <c r="R39" s="334">
        <f>R37+R38</f>
        <v>0</v>
      </c>
      <c r="S39" s="334">
        <f>S37+S38</f>
        <v>0</v>
      </c>
      <c r="T39" s="338">
        <f>T37+T38</f>
        <v>0</v>
      </c>
      <c r="U39" s="208"/>
    </row>
    <row r="40" spans="1:22" ht="24" customHeight="1">
      <c r="A40" s="507" t="s">
        <v>28</v>
      </c>
      <c r="B40" s="508"/>
      <c r="E40" s="497" t="s">
        <v>263</v>
      </c>
      <c r="F40" s="516" t="s">
        <v>276</v>
      </c>
      <c r="G40" s="485" t="s">
        <v>251</v>
      </c>
      <c r="H40" s="482" t="s">
        <v>295</v>
      </c>
      <c r="I40" s="482" t="s">
        <v>303</v>
      </c>
      <c r="J40" s="482" t="s">
        <v>296</v>
      </c>
      <c r="K40" s="482" t="s">
        <v>297</v>
      </c>
      <c r="L40" s="482" t="s">
        <v>298</v>
      </c>
      <c r="M40" s="514" t="s">
        <v>299</v>
      </c>
      <c r="N40" s="482" t="s">
        <v>300</v>
      </c>
      <c r="O40" s="514" t="s">
        <v>301</v>
      </c>
      <c r="P40" s="480" t="s">
        <v>302</v>
      </c>
      <c r="Q40" s="478" t="s">
        <v>313</v>
      </c>
      <c r="R40" s="478" t="s">
        <v>316</v>
      </c>
      <c r="S40" s="478" t="s">
        <v>314</v>
      </c>
      <c r="T40" s="430" t="s">
        <v>315</v>
      </c>
      <c r="V40" s="208"/>
    </row>
    <row r="41" spans="1:20" ht="12" customHeight="1">
      <c r="A41" s="491"/>
      <c r="B41" s="492"/>
      <c r="E41" s="488"/>
      <c r="F41" s="517"/>
      <c r="G41" s="486"/>
      <c r="H41" s="481"/>
      <c r="I41" s="481"/>
      <c r="J41" s="481"/>
      <c r="K41" s="481"/>
      <c r="L41" s="481"/>
      <c r="M41" s="515"/>
      <c r="N41" s="481"/>
      <c r="O41" s="515"/>
      <c r="P41" s="481"/>
      <c r="Q41" s="479"/>
      <c r="R41" s="479"/>
      <c r="S41" s="479"/>
      <c r="T41" s="431"/>
    </row>
    <row r="42" spans="1:21" ht="12" customHeight="1">
      <c r="A42" s="511" t="s">
        <v>5</v>
      </c>
      <c r="B42" s="512"/>
      <c r="E42" s="331">
        <v>3462</v>
      </c>
      <c r="F42" s="198">
        <f aca="true" t="shared" si="0" ref="F42:F53">G42+H42+I42+J42+K42+L42+M42+N42+O42+P42+Q42+R42+S42+T42</f>
        <v>3592</v>
      </c>
      <c r="G42" s="173"/>
      <c r="H42" s="208"/>
      <c r="I42" s="208"/>
      <c r="J42" s="208"/>
      <c r="K42" s="208"/>
      <c r="L42" s="208"/>
      <c r="M42" s="208"/>
      <c r="N42" s="208"/>
      <c r="O42" s="208">
        <v>3592</v>
      </c>
      <c r="P42" s="208"/>
      <c r="Q42" s="208"/>
      <c r="R42" s="208"/>
      <c r="S42" s="208"/>
      <c r="T42" s="310"/>
      <c r="U42" s="208"/>
    </row>
    <row r="43" spans="1:22" ht="12" customHeight="1">
      <c r="A43" s="506" t="s">
        <v>215</v>
      </c>
      <c r="B43" s="503"/>
      <c r="E43" s="331">
        <v>922</v>
      </c>
      <c r="F43" s="198">
        <f t="shared" si="0"/>
        <v>970</v>
      </c>
      <c r="G43" s="173"/>
      <c r="H43" s="208"/>
      <c r="I43" s="208"/>
      <c r="J43" s="208"/>
      <c r="K43" s="208"/>
      <c r="L43" s="208"/>
      <c r="M43" s="208"/>
      <c r="N43" s="208"/>
      <c r="O43" s="208">
        <v>970</v>
      </c>
      <c r="P43" s="208"/>
      <c r="Q43" s="208"/>
      <c r="R43" s="208"/>
      <c r="S43" s="208"/>
      <c r="T43" s="310"/>
      <c r="U43" s="208"/>
      <c r="V43" s="208"/>
    </row>
    <row r="44" spans="1:21" ht="12" customHeight="1">
      <c r="A44" s="493" t="s">
        <v>7</v>
      </c>
      <c r="B44" s="503"/>
      <c r="E44" s="331">
        <v>13148</v>
      </c>
      <c r="F44" s="198">
        <f t="shared" si="0"/>
        <v>31029</v>
      </c>
      <c r="G44" s="173"/>
      <c r="H44" s="208">
        <v>7293</v>
      </c>
      <c r="I44" s="208"/>
      <c r="J44" s="208">
        <v>4000</v>
      </c>
      <c r="K44" s="208">
        <v>1196</v>
      </c>
      <c r="L44" s="208">
        <v>1765</v>
      </c>
      <c r="M44" s="208">
        <v>15775</v>
      </c>
      <c r="N44" s="208">
        <v>1000</v>
      </c>
      <c r="O44" s="208"/>
      <c r="P44" s="208"/>
      <c r="Q44" s="208"/>
      <c r="R44" s="208"/>
      <c r="S44" s="208"/>
      <c r="T44" s="310"/>
      <c r="U44" s="208"/>
    </row>
    <row r="45" spans="1:21" ht="12" customHeight="1">
      <c r="A45" s="114"/>
      <c r="B45" s="340" t="s">
        <v>226</v>
      </c>
      <c r="E45" s="331"/>
      <c r="F45" s="198">
        <f t="shared" si="0"/>
        <v>0</v>
      </c>
      <c r="G45" s="173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310"/>
      <c r="U45" s="208"/>
    </row>
    <row r="46" spans="1:21" ht="12" customHeight="1">
      <c r="A46" s="493" t="s">
        <v>317</v>
      </c>
      <c r="B46" s="503"/>
      <c r="E46" s="331">
        <v>1150</v>
      </c>
      <c r="F46" s="198">
        <f t="shared" si="0"/>
        <v>0</v>
      </c>
      <c r="G46" s="173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310"/>
      <c r="U46" s="208"/>
    </row>
    <row r="47" spans="1:21" ht="12" customHeight="1">
      <c r="A47" s="506" t="s">
        <v>318</v>
      </c>
      <c r="B47" s="503"/>
      <c r="E47" s="331">
        <v>1678</v>
      </c>
      <c r="F47" s="198">
        <f t="shared" si="0"/>
        <v>10275</v>
      </c>
      <c r="G47" s="173"/>
      <c r="H47" s="208"/>
      <c r="I47" s="208"/>
      <c r="J47" s="208"/>
      <c r="K47" s="208"/>
      <c r="L47" s="208"/>
      <c r="M47" s="208"/>
      <c r="N47" s="208"/>
      <c r="O47" s="208"/>
      <c r="P47" s="208"/>
      <c r="Q47" s="208">
        <v>4975</v>
      </c>
      <c r="R47" s="208">
        <f>önktám13!D6</f>
        <v>5300</v>
      </c>
      <c r="S47" s="208"/>
      <c r="T47" s="310"/>
      <c r="U47" s="208"/>
    </row>
    <row r="48" spans="1:21" ht="12" customHeight="1">
      <c r="A48" s="502" t="s">
        <v>97</v>
      </c>
      <c r="B48" s="503"/>
      <c r="E48" s="331"/>
      <c r="F48" s="198">
        <f t="shared" si="0"/>
        <v>0</v>
      </c>
      <c r="G48" s="173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310"/>
      <c r="U48" s="208"/>
    </row>
    <row r="49" spans="1:21" ht="12" customHeight="1">
      <c r="A49" s="114"/>
      <c r="B49" s="316" t="s">
        <v>218</v>
      </c>
      <c r="E49" s="320"/>
      <c r="F49" s="198">
        <f t="shared" si="0"/>
        <v>0</v>
      </c>
      <c r="G49" s="173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310"/>
      <c r="U49" s="208"/>
    </row>
    <row r="50" spans="1:21" ht="12" customHeight="1">
      <c r="A50" s="502" t="s">
        <v>95</v>
      </c>
      <c r="B50" s="503"/>
      <c r="E50" s="331"/>
      <c r="F50" s="198">
        <f t="shared" si="0"/>
        <v>0</v>
      </c>
      <c r="G50" s="173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310"/>
      <c r="U50" s="208"/>
    </row>
    <row r="51" spans="1:21" ht="12" customHeight="1">
      <c r="A51" s="114"/>
      <c r="B51" s="316" t="s">
        <v>218</v>
      </c>
      <c r="E51" s="320"/>
      <c r="F51" s="198">
        <f t="shared" si="0"/>
        <v>0</v>
      </c>
      <c r="G51" s="173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310"/>
      <c r="U51" s="208"/>
    </row>
    <row r="52" spans="1:21" ht="12" customHeight="1">
      <c r="A52" s="506" t="s">
        <v>234</v>
      </c>
      <c r="B52" s="503"/>
      <c r="E52" s="331"/>
      <c r="F52" s="198">
        <f t="shared" si="0"/>
        <v>0</v>
      </c>
      <c r="G52" s="173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310"/>
      <c r="U52" s="208"/>
    </row>
    <row r="53" spans="1:21" ht="12" customHeight="1">
      <c r="A53" s="502" t="s">
        <v>230</v>
      </c>
      <c r="B53" s="503"/>
      <c r="E53" s="331"/>
      <c r="F53" s="198">
        <f t="shared" si="0"/>
        <v>0</v>
      </c>
      <c r="G53" s="173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310"/>
      <c r="U53" s="208"/>
    </row>
    <row r="54" spans="1:21" ht="12" customHeight="1">
      <c r="A54" s="502" t="s">
        <v>229</v>
      </c>
      <c r="B54" s="503"/>
      <c r="E54" s="331"/>
      <c r="F54" s="198"/>
      <c r="G54" s="173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310"/>
      <c r="U54" s="208"/>
    </row>
    <row r="55" spans="1:21" ht="12" customHeight="1">
      <c r="A55" s="493" t="s">
        <v>319</v>
      </c>
      <c r="B55" s="503"/>
      <c r="E55" s="331">
        <v>4000</v>
      </c>
      <c r="F55" s="198">
        <f>G55+H55+I55+J55+K55+L55+M55+N55+O55+P55+Q55+R55+S55+T55</f>
        <v>3483</v>
      </c>
      <c r="G55" s="173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310">
        <v>3483</v>
      </c>
      <c r="U55" s="208"/>
    </row>
    <row r="56" spans="1:21" s="342" customFormat="1" ht="12" customHeight="1" thickBot="1">
      <c r="A56" s="185"/>
      <c r="B56" s="341" t="s">
        <v>227</v>
      </c>
      <c r="E56" s="332">
        <f aca="true" t="shared" si="1" ref="E56:T56">E42+E43+E44+E46+E47+E54+E55</f>
        <v>24360</v>
      </c>
      <c r="F56" s="332">
        <f t="shared" si="1"/>
        <v>49349</v>
      </c>
      <c r="G56" s="332">
        <f t="shared" si="1"/>
        <v>0</v>
      </c>
      <c r="H56" s="332">
        <f t="shared" si="1"/>
        <v>7293</v>
      </c>
      <c r="I56" s="332">
        <f t="shared" si="1"/>
        <v>0</v>
      </c>
      <c r="J56" s="332">
        <f t="shared" si="1"/>
        <v>4000</v>
      </c>
      <c r="K56" s="332">
        <f t="shared" si="1"/>
        <v>1196</v>
      </c>
      <c r="L56" s="332">
        <f t="shared" si="1"/>
        <v>1765</v>
      </c>
      <c r="M56" s="332">
        <f t="shared" si="1"/>
        <v>15775</v>
      </c>
      <c r="N56" s="332">
        <f t="shared" si="1"/>
        <v>1000</v>
      </c>
      <c r="O56" s="332">
        <f t="shared" si="1"/>
        <v>4562</v>
      </c>
      <c r="P56" s="332">
        <f t="shared" si="1"/>
        <v>0</v>
      </c>
      <c r="Q56" s="332">
        <f t="shared" si="1"/>
        <v>4975</v>
      </c>
      <c r="R56" s="332">
        <f t="shared" si="1"/>
        <v>5300</v>
      </c>
      <c r="S56" s="332">
        <f t="shared" si="1"/>
        <v>0</v>
      </c>
      <c r="T56" s="332">
        <f t="shared" si="1"/>
        <v>3483</v>
      </c>
      <c r="U56" s="343"/>
    </row>
    <row r="57" spans="1:21" ht="12" customHeight="1">
      <c r="A57" s="114"/>
      <c r="B57" s="344" t="s">
        <v>228</v>
      </c>
      <c r="E57" s="308"/>
      <c r="F57" s="173"/>
      <c r="G57" s="173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310"/>
      <c r="U57" s="208"/>
    </row>
    <row r="58" spans="1:21" s="342" customFormat="1" ht="12" customHeight="1" thickBot="1">
      <c r="A58" s="186"/>
      <c r="B58" s="345" t="s">
        <v>220</v>
      </c>
      <c r="C58" s="346"/>
      <c r="D58" s="346"/>
      <c r="E58" s="337">
        <f>E56+E57</f>
        <v>24360</v>
      </c>
      <c r="F58" s="337">
        <f aca="true" t="shared" si="2" ref="F58:T58">F56+F57</f>
        <v>49349</v>
      </c>
      <c r="G58" s="337">
        <f t="shared" si="2"/>
        <v>0</v>
      </c>
      <c r="H58" s="337">
        <f t="shared" si="2"/>
        <v>7293</v>
      </c>
      <c r="I58" s="337">
        <f t="shared" si="2"/>
        <v>0</v>
      </c>
      <c r="J58" s="337">
        <f t="shared" si="2"/>
        <v>4000</v>
      </c>
      <c r="K58" s="337">
        <f t="shared" si="2"/>
        <v>1196</v>
      </c>
      <c r="L58" s="337">
        <f t="shared" si="2"/>
        <v>1765</v>
      </c>
      <c r="M58" s="337">
        <f t="shared" si="2"/>
        <v>15775</v>
      </c>
      <c r="N58" s="337">
        <f t="shared" si="2"/>
        <v>1000</v>
      </c>
      <c r="O58" s="337">
        <f t="shared" si="2"/>
        <v>4562</v>
      </c>
      <c r="P58" s="337">
        <f t="shared" si="2"/>
        <v>0</v>
      </c>
      <c r="Q58" s="337">
        <f t="shared" si="2"/>
        <v>4975</v>
      </c>
      <c r="R58" s="337">
        <f t="shared" si="2"/>
        <v>5300</v>
      </c>
      <c r="S58" s="337">
        <f t="shared" si="2"/>
        <v>0</v>
      </c>
      <c r="T58" s="337">
        <f t="shared" si="2"/>
        <v>3483</v>
      </c>
      <c r="U58" s="343"/>
    </row>
    <row r="59" spans="1:20" ht="11.25">
      <c r="A59" s="114"/>
      <c r="B59" s="329" t="s">
        <v>246</v>
      </c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310"/>
    </row>
    <row r="60" spans="1:20" ht="11.25">
      <c r="A60" s="114"/>
      <c r="B60" s="318" t="s">
        <v>247</v>
      </c>
      <c r="F60" s="208"/>
      <c r="G60" s="208"/>
      <c r="H60" s="208"/>
      <c r="I60" s="208"/>
      <c r="J60" s="208"/>
      <c r="K60" s="208"/>
      <c r="L60" s="208"/>
      <c r="M60" s="208"/>
      <c r="N60" s="208"/>
      <c r="O60" s="208">
        <v>4</v>
      </c>
      <c r="P60" s="208"/>
      <c r="Q60" s="208"/>
      <c r="R60" s="208"/>
      <c r="S60" s="208"/>
      <c r="T60" s="208"/>
    </row>
    <row r="61" spans="6:20" ht="11.25"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</row>
    <row r="62" spans="6:20" ht="11.25"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</row>
    <row r="63" spans="6:20" ht="11.25"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</row>
    <row r="64" spans="6:20" ht="11.25"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</row>
    <row r="65" spans="6:20" ht="11.25"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</row>
    <row r="66" spans="6:20" ht="11.25"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</row>
    <row r="67" spans="6:20" ht="11.25"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</row>
    <row r="68" spans="6:20" ht="11.25"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</row>
    <row r="69" spans="6:20" ht="11.25"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</row>
    <row r="70" spans="6:20" ht="11.25"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</row>
    <row r="71" spans="6:20" ht="11.25"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</row>
    <row r="72" spans="6:20" ht="11.25"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</row>
    <row r="73" spans="6:20" ht="11.25"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</row>
    <row r="74" spans="6:20" ht="11.25"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</row>
    <row r="75" spans="6:20" ht="11.25"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</row>
    <row r="76" spans="6:20" ht="11.25"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</row>
    <row r="77" spans="6:20" ht="11.25"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</row>
    <row r="78" spans="6:20" ht="11.25"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</row>
    <row r="79" spans="6:20" ht="11.25"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</row>
    <row r="80" spans="6:20" ht="11.25"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</row>
    <row r="81" spans="6:20" ht="11.25"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</row>
    <row r="82" spans="6:20" ht="11.25"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</row>
    <row r="83" spans="6:20" ht="11.25"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</row>
    <row r="84" spans="6:20" ht="11.25"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</row>
    <row r="85" spans="6:20" ht="11.25"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</row>
    <row r="86" spans="6:20" ht="11.25"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</row>
    <row r="87" spans="6:20" ht="11.25"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</row>
    <row r="88" spans="6:20" ht="11.25"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</row>
    <row r="89" spans="6:20" ht="11.25"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</row>
    <row r="90" spans="6:20" ht="11.25"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</row>
    <row r="91" spans="6:20" ht="11.25"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</row>
    <row r="92" spans="6:20" ht="11.25"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</row>
    <row r="93" spans="6:20" ht="11.25"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</row>
    <row r="94" spans="6:20" ht="11.25"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</row>
    <row r="95" spans="6:20" ht="11.25"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</row>
    <row r="96" spans="6:20" ht="11.25"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</row>
    <row r="97" spans="6:20" ht="11.25"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</row>
    <row r="98" spans="6:20" ht="11.25"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</row>
    <row r="99" spans="6:20" ht="11.25"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</row>
    <row r="100" spans="6:20" ht="11.25"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</row>
    <row r="101" spans="6:20" ht="11.25"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</row>
    <row r="102" spans="6:20" ht="11.25"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</row>
    <row r="103" spans="6:20" ht="11.25"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</row>
    <row r="104" spans="6:20" ht="11.25"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</row>
    <row r="105" spans="6:20" ht="11.25"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</row>
    <row r="106" spans="6:20" ht="11.25"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</row>
    <row r="107" spans="6:20" ht="11.25"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</row>
    <row r="108" spans="6:20" ht="11.25"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</row>
    <row r="109" spans="6:20" ht="11.25"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</row>
  </sheetData>
  <sheetProtection/>
  <mergeCells count="58">
    <mergeCell ref="M40:M41"/>
    <mergeCell ref="N40:N41"/>
    <mergeCell ref="H40:H41"/>
    <mergeCell ref="J40:J41"/>
    <mergeCell ref="K40:K41"/>
    <mergeCell ref="L40:L41"/>
    <mergeCell ref="F40:F41"/>
    <mergeCell ref="O40:O41"/>
    <mergeCell ref="I1:I2"/>
    <mergeCell ref="H1:H2"/>
    <mergeCell ref="J1:J2"/>
    <mergeCell ref="K1:K2"/>
    <mergeCell ref="L1:L2"/>
    <mergeCell ref="M1:M2"/>
    <mergeCell ref="N1:N2"/>
    <mergeCell ref="I40:I41"/>
    <mergeCell ref="A55:B55"/>
    <mergeCell ref="A54:B54"/>
    <mergeCell ref="A52:B52"/>
    <mergeCell ref="A48:B48"/>
    <mergeCell ref="A53:B53"/>
    <mergeCell ref="A3:B3"/>
    <mergeCell ref="A31:B31"/>
    <mergeCell ref="A32:B32"/>
    <mergeCell ref="O1:O2"/>
    <mergeCell ref="A16:B16"/>
    <mergeCell ref="A35:B35"/>
    <mergeCell ref="A36:B36"/>
    <mergeCell ref="A47:B47"/>
    <mergeCell ref="A42:B42"/>
    <mergeCell ref="E40:E41"/>
    <mergeCell ref="A10:B10"/>
    <mergeCell ref="A11:B11"/>
    <mergeCell ref="A50:B50"/>
    <mergeCell ref="A28:B28"/>
    <mergeCell ref="A43:B43"/>
    <mergeCell ref="A44:B44"/>
    <mergeCell ref="A46:B46"/>
    <mergeCell ref="A40:B41"/>
    <mergeCell ref="A37:B37"/>
    <mergeCell ref="P40:P41"/>
    <mergeCell ref="P1:P2"/>
    <mergeCell ref="G1:G2"/>
    <mergeCell ref="A4:B4"/>
    <mergeCell ref="G40:G41"/>
    <mergeCell ref="F1:F2"/>
    <mergeCell ref="E1:E2"/>
    <mergeCell ref="A1:B2"/>
    <mergeCell ref="A38:B38"/>
    <mergeCell ref="A39:B39"/>
    <mergeCell ref="T40:T41"/>
    <mergeCell ref="Q40:Q41"/>
    <mergeCell ref="R40:R41"/>
    <mergeCell ref="T1:T2"/>
    <mergeCell ref="Q1:Q2"/>
    <mergeCell ref="R1:R2"/>
    <mergeCell ref="S1:S2"/>
    <mergeCell ref="S40:S41"/>
  </mergeCells>
  <printOptions gridLines="1"/>
  <pageMargins left="0.2362204724409449" right="0.2362204724409449" top="0.8267716535433072" bottom="0.5511811023622047" header="0.31496062992125984" footer="0.31496062992125984"/>
  <pageSetup fitToHeight="0" fitToWidth="0" horizontalDpi="600" verticalDpi="600" orientation="landscape" paperSize="9" scale="75" r:id="rId1"/>
  <headerFooter alignWithMargins="0">
    <oddHeader>&amp;C&amp;"Times New Roman,Félkövér"&amp;10A helyi önkormányzat bevételei és kiadásai mérlegszerűen
2013. év&amp;R&amp;10 2. sz. melléklet
EFt-ban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60"/>
  <sheetViews>
    <sheetView view="pageBreakPreview" zoomScale="75" zoomScaleSheetLayoutView="75" zoomScalePageLayoutView="0" workbookViewId="0" topLeftCell="A345">
      <selection activeCell="F459" sqref="F459"/>
    </sheetView>
  </sheetViews>
  <sheetFormatPr defaultColWidth="9.00390625" defaultRowHeight="15.75"/>
  <cols>
    <col min="1" max="1" width="2.50390625" style="5" customWidth="1"/>
    <col min="2" max="2" width="2.125" style="5" customWidth="1"/>
    <col min="3" max="3" width="2.25390625" style="10" customWidth="1"/>
    <col min="4" max="4" width="1.625" style="10" customWidth="1"/>
    <col min="5" max="5" width="2.875" style="11" customWidth="1"/>
    <col min="6" max="6" width="37.00390625" style="52" customWidth="1"/>
    <col min="7" max="7" width="9.125" style="54" bestFit="1" customWidth="1"/>
    <col min="8" max="8" width="10.50390625" style="54" customWidth="1"/>
    <col min="9" max="9" width="9.125" style="52" bestFit="1" customWidth="1"/>
    <col min="10" max="16384" width="9.00390625" style="10" customWidth="1"/>
  </cols>
  <sheetData>
    <row r="1" spans="1:9" s="5" customFormat="1" ht="24" customHeight="1">
      <c r="A1" s="532" t="s">
        <v>84</v>
      </c>
      <c r="B1" s="533"/>
      <c r="C1" s="537" t="s">
        <v>3</v>
      </c>
      <c r="D1" s="538"/>
      <c r="E1" s="538"/>
      <c r="F1" s="539"/>
      <c r="G1" s="543" t="s">
        <v>168</v>
      </c>
      <c r="H1" s="526" t="s">
        <v>126</v>
      </c>
      <c r="I1" s="526" t="s">
        <v>169</v>
      </c>
    </row>
    <row r="2" spans="1:9" s="5" customFormat="1" ht="21" customHeight="1">
      <c r="A2" s="532" t="s">
        <v>83</v>
      </c>
      <c r="B2" s="532"/>
      <c r="C2" s="540"/>
      <c r="D2" s="540"/>
      <c r="E2" s="540"/>
      <c r="F2" s="527"/>
      <c r="G2" s="544"/>
      <c r="H2" s="527"/>
      <c r="I2" s="527"/>
    </row>
    <row r="3" spans="1:9" s="6" customFormat="1" ht="15.75">
      <c r="A3" s="4">
        <v>1</v>
      </c>
      <c r="B3" s="5"/>
      <c r="C3" s="534" t="s">
        <v>14</v>
      </c>
      <c r="D3" s="535"/>
      <c r="E3" s="535"/>
      <c r="F3" s="536"/>
      <c r="G3" s="50"/>
      <c r="H3" s="50"/>
      <c r="I3" s="7"/>
    </row>
    <row r="4" spans="1:9" s="6" customFormat="1" ht="15.75" customHeight="1">
      <c r="A4" s="4"/>
      <c r="B4" s="5"/>
      <c r="C4" s="8"/>
      <c r="F4" s="7"/>
      <c r="G4" s="50"/>
      <c r="H4" s="50"/>
      <c r="I4" s="7"/>
    </row>
    <row r="5" spans="1:9" s="6" customFormat="1" ht="15.75" customHeight="1">
      <c r="A5" s="4"/>
      <c r="B5" s="5"/>
      <c r="C5" s="8"/>
      <c r="E5" s="518" t="s">
        <v>28</v>
      </c>
      <c r="F5" s="520"/>
      <c r="G5" s="39">
        <f>SUM(G7,G14,G22,)</f>
        <v>0</v>
      </c>
      <c r="H5" s="39">
        <f>SUM(H7,H14,H22,)</f>
        <v>0</v>
      </c>
      <c r="I5" s="39">
        <f>SUM(I7,I14,I22,)</f>
        <v>0</v>
      </c>
    </row>
    <row r="6" spans="1:9" s="6" customFormat="1" ht="15.75" customHeight="1">
      <c r="A6" s="4"/>
      <c r="B6" s="5"/>
      <c r="C6" s="8"/>
      <c r="F6" s="7"/>
      <c r="G6" s="38"/>
      <c r="H6" s="38"/>
      <c r="I6" s="13"/>
    </row>
    <row r="7" spans="1:9" s="6" customFormat="1" ht="15.75" customHeight="1">
      <c r="A7" s="5"/>
      <c r="B7" s="5"/>
      <c r="E7" s="518" t="s">
        <v>4</v>
      </c>
      <c r="F7" s="519"/>
      <c r="G7" s="39">
        <f>SUM(G8:G12)</f>
        <v>0</v>
      </c>
      <c r="H7" s="39">
        <f>SUM(H8:H12)</f>
        <v>0</v>
      </c>
      <c r="I7" s="14">
        <f>SUM(I8:I12)</f>
        <v>0</v>
      </c>
    </row>
    <row r="8" spans="1:9" s="6" customFormat="1" ht="15.75" customHeight="1">
      <c r="A8" s="5"/>
      <c r="B8" s="5"/>
      <c r="E8" s="8"/>
      <c r="F8" s="7" t="s">
        <v>5</v>
      </c>
      <c r="G8" s="38"/>
      <c r="H8" s="38"/>
      <c r="I8" s="13"/>
    </row>
    <row r="9" spans="1:9" s="6" customFormat="1" ht="15.75" customHeight="1">
      <c r="A9" s="5"/>
      <c r="B9" s="5"/>
      <c r="E9" s="8"/>
      <c r="F9" s="7" t="s">
        <v>6</v>
      </c>
      <c r="G9" s="38"/>
      <c r="H9" s="38"/>
      <c r="I9" s="13"/>
    </row>
    <row r="10" spans="1:9" s="6" customFormat="1" ht="15.75" customHeight="1">
      <c r="A10" s="5"/>
      <c r="B10" s="5"/>
      <c r="E10" s="8"/>
      <c r="F10" s="7" t="s">
        <v>7</v>
      </c>
      <c r="G10" s="38"/>
      <c r="H10" s="78"/>
      <c r="I10" s="13"/>
    </row>
    <row r="11" spans="1:9" s="6" customFormat="1" ht="15.75" customHeight="1">
      <c r="A11" s="5"/>
      <c r="B11" s="5"/>
      <c r="E11" s="8"/>
      <c r="F11" s="7" t="s">
        <v>15</v>
      </c>
      <c r="G11" s="38"/>
      <c r="H11" s="38"/>
      <c r="I11" s="13"/>
    </row>
    <row r="12" spans="1:9" s="6" customFormat="1" ht="15.75" customHeight="1">
      <c r="A12" s="5"/>
      <c r="B12" s="5"/>
      <c r="E12" s="8"/>
      <c r="F12" s="7" t="s">
        <v>8</v>
      </c>
      <c r="G12" s="38"/>
      <c r="H12" s="38"/>
      <c r="I12" s="13"/>
    </row>
    <row r="13" spans="1:9" s="6" customFormat="1" ht="15.75" customHeight="1">
      <c r="A13" s="5"/>
      <c r="B13" s="5"/>
      <c r="E13" s="8"/>
      <c r="F13" s="7"/>
      <c r="G13" s="38"/>
      <c r="H13" s="38"/>
      <c r="I13" s="13"/>
    </row>
    <row r="14" spans="1:9" s="6" customFormat="1" ht="15.75" customHeight="1">
      <c r="A14" s="5"/>
      <c r="B14" s="5"/>
      <c r="E14" s="518" t="s">
        <v>11</v>
      </c>
      <c r="F14" s="519"/>
      <c r="G14" s="39">
        <f>SUM(G15:G19)</f>
        <v>0</v>
      </c>
      <c r="H14" s="39">
        <f>SUM(H15:H19)</f>
        <v>0</v>
      </c>
      <c r="I14" s="39">
        <f>SUM(I15:I19)</f>
        <v>0</v>
      </c>
    </row>
    <row r="15" spans="1:9" s="6" customFormat="1" ht="15.75" customHeight="1">
      <c r="A15" s="5"/>
      <c r="B15" s="5"/>
      <c r="E15" s="8"/>
      <c r="F15" s="7" t="s">
        <v>12</v>
      </c>
      <c r="G15" s="38"/>
      <c r="H15" s="78"/>
      <c r="I15" s="13"/>
    </row>
    <row r="16" spans="1:9" s="6" customFormat="1" ht="15.75" customHeight="1">
      <c r="A16" s="5"/>
      <c r="B16" s="5"/>
      <c r="E16" s="8"/>
      <c r="F16" s="7" t="s">
        <v>13</v>
      </c>
      <c r="G16" s="38"/>
      <c r="H16" s="38"/>
      <c r="I16" s="13"/>
    </row>
    <row r="17" spans="1:9" s="6" customFormat="1" ht="15.75" customHeight="1">
      <c r="A17" s="5"/>
      <c r="B17" s="5"/>
      <c r="E17" s="8"/>
      <c r="F17" s="7"/>
      <c r="G17" s="38"/>
      <c r="H17" s="38"/>
      <c r="I17" s="13"/>
    </row>
    <row r="18" spans="1:9" s="6" customFormat="1" ht="15.75" customHeight="1">
      <c r="A18" s="5"/>
      <c r="B18" s="5"/>
      <c r="E18" s="8"/>
      <c r="F18" s="7" t="s">
        <v>165</v>
      </c>
      <c r="G18" s="38"/>
      <c r="H18" s="38"/>
      <c r="I18" s="13"/>
    </row>
    <row r="19" spans="1:9" s="6" customFormat="1" ht="15.75" customHeight="1">
      <c r="A19" s="5"/>
      <c r="B19" s="5"/>
      <c r="E19" s="8"/>
      <c r="F19" s="7"/>
      <c r="G19" s="38"/>
      <c r="H19" s="38"/>
      <c r="I19" s="13"/>
    </row>
    <row r="20" spans="1:9" s="6" customFormat="1" ht="15.75" customHeight="1">
      <c r="A20" s="5"/>
      <c r="B20" s="5"/>
      <c r="E20" s="518" t="s">
        <v>164</v>
      </c>
      <c r="F20" s="464"/>
      <c r="G20" s="38"/>
      <c r="H20" s="38"/>
      <c r="I20" s="13"/>
    </row>
    <row r="21" spans="1:9" s="6" customFormat="1" ht="15.75" customHeight="1">
      <c r="A21" s="5"/>
      <c r="B21" s="5"/>
      <c r="E21" s="8"/>
      <c r="F21" s="7"/>
      <c r="G21" s="38"/>
      <c r="H21" s="38"/>
      <c r="I21" s="13"/>
    </row>
    <row r="22" spans="1:9" s="6" customFormat="1" ht="15.75" customHeight="1">
      <c r="A22" s="5"/>
      <c r="B22" s="5"/>
      <c r="E22" s="518" t="s">
        <v>85</v>
      </c>
      <c r="F22" s="464"/>
      <c r="G22" s="39"/>
      <c r="H22" s="39"/>
      <c r="I22" s="14"/>
    </row>
    <row r="23" spans="1:9" s="6" customFormat="1" ht="15.75" customHeight="1">
      <c r="A23" s="5"/>
      <c r="B23" s="5"/>
      <c r="E23" s="8"/>
      <c r="F23" s="1"/>
      <c r="G23" s="39"/>
      <c r="H23" s="39"/>
      <c r="I23" s="14"/>
    </row>
    <row r="24" spans="1:9" s="6" customFormat="1" ht="15.75" customHeight="1">
      <c r="A24" s="5"/>
      <c r="B24" s="5"/>
      <c r="E24" s="518" t="s">
        <v>29</v>
      </c>
      <c r="F24" s="464"/>
      <c r="G24" s="39">
        <f>SUM(G26:G30)</f>
        <v>0</v>
      </c>
      <c r="H24" s="39">
        <f>SUM(H26:H30)</f>
        <v>0</v>
      </c>
      <c r="I24" s="39">
        <f>SUM(I26:I30)</f>
        <v>0</v>
      </c>
    </row>
    <row r="25" spans="1:9" s="6" customFormat="1" ht="15.75" customHeight="1">
      <c r="A25" s="5"/>
      <c r="B25" s="5"/>
      <c r="E25" s="8"/>
      <c r="F25" s="7"/>
      <c r="G25" s="38"/>
      <c r="H25" s="38"/>
      <c r="I25" s="13"/>
    </row>
    <row r="26" spans="1:9" s="6" customFormat="1" ht="15.75" customHeight="1">
      <c r="A26" s="5"/>
      <c r="B26" s="5"/>
      <c r="E26" s="8"/>
      <c r="F26" s="7" t="s">
        <v>30</v>
      </c>
      <c r="G26" s="38"/>
      <c r="H26" s="38"/>
      <c r="I26" s="13"/>
    </row>
    <row r="27" spans="1:9" s="6" customFormat="1" ht="15.75" customHeight="1">
      <c r="A27" s="5"/>
      <c r="B27" s="5"/>
      <c r="E27" s="8"/>
      <c r="F27" s="7" t="s">
        <v>31</v>
      </c>
      <c r="G27" s="38"/>
      <c r="H27" s="38"/>
      <c r="I27" s="13"/>
    </row>
    <row r="28" spans="1:9" s="6" customFormat="1" ht="15.75" customHeight="1">
      <c r="A28" s="5"/>
      <c r="B28" s="5"/>
      <c r="E28" s="8"/>
      <c r="F28" s="7" t="s">
        <v>32</v>
      </c>
      <c r="G28" s="38"/>
      <c r="H28" s="38"/>
      <c r="I28" s="13"/>
    </row>
    <row r="29" spans="1:9" s="6" customFormat="1" ht="15.75" customHeight="1">
      <c r="A29" s="5"/>
      <c r="B29" s="5"/>
      <c r="E29" s="8"/>
      <c r="F29" s="7" t="s">
        <v>167</v>
      </c>
      <c r="G29" s="38"/>
      <c r="H29" s="38"/>
      <c r="I29" s="13"/>
    </row>
    <row r="30" spans="1:9" s="6" customFormat="1" ht="15.75" customHeight="1">
      <c r="A30" s="5"/>
      <c r="B30" s="5"/>
      <c r="E30" s="8"/>
      <c r="F30" s="7" t="s">
        <v>166</v>
      </c>
      <c r="G30" s="38"/>
      <c r="H30" s="78"/>
      <c r="I30" s="13"/>
    </row>
    <row r="31" spans="1:9" s="6" customFormat="1" ht="15.75" customHeight="1">
      <c r="A31" s="5"/>
      <c r="B31" s="5"/>
      <c r="E31" s="8"/>
      <c r="F31" s="7"/>
      <c r="G31" s="38"/>
      <c r="H31" s="38"/>
      <c r="I31" s="13"/>
    </row>
    <row r="32" spans="1:9" s="6" customFormat="1" ht="15.75" customHeight="1">
      <c r="A32" s="5"/>
      <c r="B32" s="5"/>
      <c r="E32" s="518" t="s">
        <v>33</v>
      </c>
      <c r="F32" s="464"/>
      <c r="G32" s="39"/>
      <c r="H32" s="40"/>
      <c r="I32" s="14"/>
    </row>
    <row r="33" spans="1:9" s="6" customFormat="1" ht="15.75">
      <c r="A33" s="5"/>
      <c r="B33" s="5"/>
      <c r="E33" s="8"/>
      <c r="F33" s="7"/>
      <c r="G33" s="50"/>
      <c r="H33" s="50"/>
      <c r="I33" s="7"/>
    </row>
    <row r="34" spans="1:9" s="6" customFormat="1" ht="15.75">
      <c r="A34" s="4">
        <v>2</v>
      </c>
      <c r="B34" s="4"/>
      <c r="C34" s="518" t="s">
        <v>16</v>
      </c>
      <c r="D34" s="530"/>
      <c r="E34" s="530"/>
      <c r="F34" s="464"/>
      <c r="G34" s="50"/>
      <c r="H34" s="50"/>
      <c r="I34" s="7"/>
    </row>
    <row r="35" spans="1:9" s="6" customFormat="1" ht="15.75">
      <c r="A35" s="4"/>
      <c r="B35" s="4"/>
      <c r="C35" s="8"/>
      <c r="D35" s="9"/>
      <c r="E35" s="9"/>
      <c r="F35" s="1"/>
      <c r="G35" s="50"/>
      <c r="H35" s="50"/>
      <c r="I35" s="7"/>
    </row>
    <row r="36" spans="1:9" s="6" customFormat="1" ht="15.75">
      <c r="A36" s="5"/>
      <c r="B36" s="4"/>
      <c r="C36" s="8"/>
      <c r="D36" s="8"/>
      <c r="E36" s="531" t="s">
        <v>28</v>
      </c>
      <c r="F36" s="529"/>
      <c r="G36" s="39">
        <f>SUM(G38,G45,)</f>
        <v>0</v>
      </c>
      <c r="H36" s="39">
        <f>SUM(H38,H45,)</f>
        <v>0</v>
      </c>
      <c r="I36" s="39">
        <f>SUM(I38,I45,)</f>
        <v>0</v>
      </c>
    </row>
    <row r="37" spans="1:9" s="6" customFormat="1" ht="15.75">
      <c r="A37" s="5"/>
      <c r="B37" s="4"/>
      <c r="C37" s="8"/>
      <c r="D37" s="8"/>
      <c r="E37" s="9"/>
      <c r="F37" s="1"/>
      <c r="G37" s="50"/>
      <c r="H37" s="50"/>
      <c r="I37" s="7"/>
    </row>
    <row r="38" spans="1:9" s="6" customFormat="1" ht="15.75">
      <c r="A38" s="5"/>
      <c r="B38" s="5"/>
      <c r="E38" s="518" t="s">
        <v>4</v>
      </c>
      <c r="F38" s="464"/>
      <c r="G38" s="39">
        <f>SUM(G39:G42)</f>
        <v>0</v>
      </c>
      <c r="H38" s="39">
        <f>SUM(H39:H42)</f>
        <v>0</v>
      </c>
      <c r="I38" s="39">
        <f>SUM(I39:I42)</f>
        <v>0</v>
      </c>
    </row>
    <row r="39" spans="1:9" s="6" customFormat="1" ht="15.75">
      <c r="A39" s="5"/>
      <c r="B39" s="5"/>
      <c r="E39" s="8"/>
      <c r="F39" s="7" t="s">
        <v>5</v>
      </c>
      <c r="G39" s="38">
        <f>SUM(G68,G95,G124,G151,G180,G207,G236,G263,G292,)</f>
        <v>0</v>
      </c>
      <c r="H39" s="38">
        <f>SUM(H68,H95,H124,H151,H180,H207,H236,H263,H292,)</f>
        <v>0</v>
      </c>
      <c r="I39" s="38">
        <f>SUM(I68,I95,I124,I151,I180,I207,I236,I263,I292,)</f>
        <v>0</v>
      </c>
    </row>
    <row r="40" spans="1:9" s="6" customFormat="1" ht="15.75">
      <c r="A40" s="5"/>
      <c r="B40" s="5"/>
      <c r="E40" s="8"/>
      <c r="F40" s="7" t="s">
        <v>6</v>
      </c>
      <c r="G40" s="38">
        <f aca="true" t="shared" si="0" ref="G40:I42">SUM(G69,G96,G125,G152,G181,G208,G237,G264,G293,)</f>
        <v>0</v>
      </c>
      <c r="H40" s="38">
        <f t="shared" si="0"/>
        <v>0</v>
      </c>
      <c r="I40" s="38">
        <f t="shared" si="0"/>
        <v>0</v>
      </c>
    </row>
    <row r="41" spans="1:9" s="6" customFormat="1" ht="15.75">
      <c r="A41" s="5"/>
      <c r="B41" s="5"/>
      <c r="E41" s="8"/>
      <c r="F41" s="7" t="s">
        <v>7</v>
      </c>
      <c r="G41" s="38">
        <f t="shared" si="0"/>
        <v>0</v>
      </c>
      <c r="H41" s="38">
        <f t="shared" si="0"/>
        <v>0</v>
      </c>
      <c r="I41" s="38">
        <f t="shared" si="0"/>
        <v>0</v>
      </c>
    </row>
    <row r="42" spans="1:9" s="6" customFormat="1" ht="16.5" customHeight="1">
      <c r="A42" s="5"/>
      <c r="B42" s="5"/>
      <c r="E42" s="8"/>
      <c r="F42" s="7" t="s">
        <v>9</v>
      </c>
      <c r="G42" s="38">
        <f t="shared" si="0"/>
        <v>0</v>
      </c>
      <c r="H42" s="38">
        <f t="shared" si="0"/>
        <v>0</v>
      </c>
      <c r="I42" s="38">
        <f t="shared" si="0"/>
        <v>0</v>
      </c>
    </row>
    <row r="43" spans="1:9" s="6" customFormat="1" ht="16.5" customHeight="1">
      <c r="A43" s="5"/>
      <c r="B43" s="5"/>
      <c r="E43" s="8"/>
      <c r="F43" s="7"/>
      <c r="G43" s="38"/>
      <c r="H43" s="38"/>
      <c r="I43" s="13"/>
    </row>
    <row r="44" spans="1:9" s="6" customFormat="1" ht="15.75" customHeight="1">
      <c r="A44" s="5"/>
      <c r="B44" s="5"/>
      <c r="E44" s="8"/>
      <c r="F44" s="7"/>
      <c r="G44" s="38"/>
      <c r="H44" s="38"/>
      <c r="I44" s="13"/>
    </row>
    <row r="45" spans="1:9" s="6" customFormat="1" ht="15.75" customHeight="1">
      <c r="A45" s="5"/>
      <c r="B45" s="5"/>
      <c r="E45" s="518" t="s">
        <v>11</v>
      </c>
      <c r="F45" s="464"/>
      <c r="G45" s="40">
        <f>SUM(G46:G47)</f>
        <v>0</v>
      </c>
      <c r="H45" s="40">
        <f>SUM(H46:H47)</f>
        <v>0</v>
      </c>
      <c r="I45" s="40">
        <f>SUM(I46:I47)</f>
        <v>0</v>
      </c>
    </row>
    <row r="46" spans="1:9" s="6" customFormat="1" ht="15.75">
      <c r="A46" s="5"/>
      <c r="B46" s="5"/>
      <c r="E46" s="8"/>
      <c r="F46" s="7" t="s">
        <v>12</v>
      </c>
      <c r="G46" s="38">
        <f aca="true" t="shared" si="1" ref="G46:I47">SUM(G75,G102,G131,G158,G187,G214,G243,G270,G299,)</f>
        <v>0</v>
      </c>
      <c r="H46" s="38">
        <f t="shared" si="1"/>
        <v>0</v>
      </c>
      <c r="I46" s="38">
        <f t="shared" si="1"/>
        <v>0</v>
      </c>
    </row>
    <row r="47" spans="1:9" s="6" customFormat="1" ht="15.75">
      <c r="A47" s="5"/>
      <c r="B47" s="5"/>
      <c r="E47" s="8"/>
      <c r="F47" s="7" t="s">
        <v>13</v>
      </c>
      <c r="G47" s="38">
        <f t="shared" si="1"/>
        <v>0</v>
      </c>
      <c r="H47" s="38">
        <f t="shared" si="1"/>
        <v>0</v>
      </c>
      <c r="I47" s="38">
        <f t="shared" si="1"/>
        <v>0</v>
      </c>
    </row>
    <row r="48" spans="1:9" s="6" customFormat="1" ht="15.75">
      <c r="A48" s="5"/>
      <c r="B48" s="5"/>
      <c r="E48" s="8"/>
      <c r="F48" s="7"/>
      <c r="G48" s="39"/>
      <c r="H48" s="39"/>
      <c r="I48" s="14"/>
    </row>
    <row r="49" spans="1:9" s="6" customFormat="1" ht="15.75">
      <c r="A49" s="5"/>
      <c r="B49" s="5"/>
      <c r="E49" s="8"/>
      <c r="F49" s="7"/>
      <c r="G49" s="39"/>
      <c r="H49" s="39"/>
      <c r="I49" s="14"/>
    </row>
    <row r="50" spans="1:9" s="6" customFormat="1" ht="15.75">
      <c r="A50" s="5"/>
      <c r="B50" s="5"/>
      <c r="E50" s="8"/>
      <c r="F50" s="7"/>
      <c r="G50" s="39"/>
      <c r="H50" s="39"/>
      <c r="I50" s="14"/>
    </row>
    <row r="51" spans="1:9" s="6" customFormat="1" ht="15.75">
      <c r="A51" s="5"/>
      <c r="B51" s="5"/>
      <c r="E51" s="518" t="s">
        <v>29</v>
      </c>
      <c r="F51" s="464"/>
      <c r="G51" s="39">
        <f>SUM(G53:G57)</f>
        <v>0</v>
      </c>
      <c r="H51" s="39">
        <f>SUM(H53:H57)</f>
        <v>0</v>
      </c>
      <c r="I51" s="39">
        <f>SUM(I53:I57)</f>
        <v>0</v>
      </c>
    </row>
    <row r="52" spans="1:9" s="6" customFormat="1" ht="15.75">
      <c r="A52" s="5"/>
      <c r="B52" s="5"/>
      <c r="E52" s="8"/>
      <c r="F52" s="7"/>
      <c r="G52" s="39"/>
      <c r="H52" s="39"/>
      <c r="I52" s="14"/>
    </row>
    <row r="53" spans="1:9" s="6" customFormat="1" ht="15.75">
      <c r="A53" s="5"/>
      <c r="B53" s="5"/>
      <c r="E53" s="8"/>
      <c r="F53" s="7" t="s">
        <v>30</v>
      </c>
      <c r="G53" s="38">
        <f aca="true" t="shared" si="2" ref="G53:I55">SUM(G82,G109,G138,G165,G194,G221,G250,G277,G306,)</f>
        <v>0</v>
      </c>
      <c r="H53" s="38">
        <f t="shared" si="2"/>
        <v>0</v>
      </c>
      <c r="I53" s="38">
        <f t="shared" si="2"/>
        <v>0</v>
      </c>
    </row>
    <row r="54" spans="1:9" s="6" customFormat="1" ht="15.75">
      <c r="A54" s="5"/>
      <c r="B54" s="5"/>
      <c r="E54" s="8"/>
      <c r="F54" s="7" t="s">
        <v>31</v>
      </c>
      <c r="G54" s="38">
        <f t="shared" si="2"/>
        <v>0</v>
      </c>
      <c r="H54" s="38">
        <f t="shared" si="2"/>
        <v>0</v>
      </c>
      <c r="I54" s="38">
        <f t="shared" si="2"/>
        <v>0</v>
      </c>
    </row>
    <row r="55" spans="1:9" s="6" customFormat="1" ht="15.75">
      <c r="A55" s="5"/>
      <c r="B55" s="5"/>
      <c r="E55" s="8"/>
      <c r="F55" s="7" t="s">
        <v>32</v>
      </c>
      <c r="G55" s="38">
        <f t="shared" si="2"/>
        <v>0</v>
      </c>
      <c r="H55" s="38">
        <f t="shared" si="2"/>
        <v>0</v>
      </c>
      <c r="I55" s="38">
        <f t="shared" si="2"/>
        <v>0</v>
      </c>
    </row>
    <row r="56" spans="1:9" s="6" customFormat="1" ht="15.75">
      <c r="A56" s="5"/>
      <c r="B56" s="5"/>
      <c r="E56" s="8"/>
      <c r="F56" s="7" t="s">
        <v>167</v>
      </c>
      <c r="G56" s="38">
        <f aca="true" t="shared" si="3" ref="G56:I59">SUM(G85,G112,G141,G168,G197,G224,G253,G280,G309,)</f>
        <v>0</v>
      </c>
      <c r="H56" s="38">
        <f t="shared" si="3"/>
        <v>0</v>
      </c>
      <c r="I56" s="38">
        <f t="shared" si="3"/>
        <v>0</v>
      </c>
    </row>
    <row r="57" spans="1:9" s="6" customFormat="1" ht="15.75">
      <c r="A57" s="5"/>
      <c r="B57" s="5"/>
      <c r="E57" s="8"/>
      <c r="F57" s="7" t="s">
        <v>166</v>
      </c>
      <c r="G57" s="38">
        <f t="shared" si="3"/>
        <v>0</v>
      </c>
      <c r="H57" s="38">
        <f t="shared" si="3"/>
        <v>0</v>
      </c>
      <c r="I57" s="38">
        <f t="shared" si="3"/>
        <v>0</v>
      </c>
    </row>
    <row r="58" spans="1:9" s="6" customFormat="1" ht="15.75">
      <c r="A58" s="5"/>
      <c r="B58" s="5"/>
      <c r="E58" s="8"/>
      <c r="F58" s="7"/>
      <c r="G58" s="38"/>
      <c r="H58" s="38"/>
      <c r="I58" s="13"/>
    </row>
    <row r="59" spans="1:9" s="6" customFormat="1" ht="15.75">
      <c r="A59" s="5"/>
      <c r="B59" s="5"/>
      <c r="E59" s="518" t="s">
        <v>33</v>
      </c>
      <c r="F59" s="464"/>
      <c r="G59" s="38">
        <f t="shared" si="3"/>
        <v>0</v>
      </c>
      <c r="H59" s="38">
        <f t="shared" si="3"/>
        <v>0</v>
      </c>
      <c r="I59" s="38">
        <f t="shared" si="3"/>
        <v>0</v>
      </c>
    </row>
    <row r="60" spans="1:9" s="5" customFormat="1" ht="30" customHeight="1">
      <c r="A60" s="532" t="s">
        <v>84</v>
      </c>
      <c r="B60" s="533"/>
      <c r="C60" s="537" t="s">
        <v>3</v>
      </c>
      <c r="D60" s="538"/>
      <c r="E60" s="538"/>
      <c r="F60" s="539"/>
      <c r="G60" s="543" t="s">
        <v>168</v>
      </c>
      <c r="H60" s="526" t="s">
        <v>126</v>
      </c>
      <c r="I60" s="526" t="s">
        <v>169</v>
      </c>
    </row>
    <row r="61" spans="1:9" s="5" customFormat="1" ht="21" customHeight="1">
      <c r="A61" s="532" t="s">
        <v>83</v>
      </c>
      <c r="B61" s="532"/>
      <c r="C61" s="540"/>
      <c r="D61" s="540"/>
      <c r="E61" s="540"/>
      <c r="F61" s="527"/>
      <c r="G61" s="544"/>
      <c r="H61" s="527"/>
      <c r="I61" s="527"/>
    </row>
    <row r="62" spans="1:9" s="6" customFormat="1" ht="15.75">
      <c r="A62" s="4"/>
      <c r="B62" s="4"/>
      <c r="C62" s="8"/>
      <c r="D62" s="9"/>
      <c r="E62" s="9"/>
      <c r="F62" s="1"/>
      <c r="G62" s="50"/>
      <c r="H62" s="50"/>
      <c r="I62" s="7"/>
    </row>
    <row r="63" spans="1:9" s="6" customFormat="1" ht="15.75">
      <c r="A63" s="5"/>
      <c r="B63" s="4">
        <v>1</v>
      </c>
      <c r="C63" s="8"/>
      <c r="D63" s="518" t="s">
        <v>17</v>
      </c>
      <c r="E63" s="530"/>
      <c r="F63" s="464"/>
      <c r="G63" s="50"/>
      <c r="H63" s="50"/>
      <c r="I63" s="7"/>
    </row>
    <row r="64" spans="1:9" s="6" customFormat="1" ht="15.75">
      <c r="A64" s="5"/>
      <c r="B64" s="4"/>
      <c r="C64" s="8"/>
      <c r="D64" s="8"/>
      <c r="E64" s="9"/>
      <c r="F64" s="1"/>
      <c r="G64" s="50"/>
      <c r="H64" s="50"/>
      <c r="I64" s="7"/>
    </row>
    <row r="65" spans="1:9" s="6" customFormat="1" ht="15.75">
      <c r="A65" s="5"/>
      <c r="B65" s="4"/>
      <c r="C65" s="8"/>
      <c r="D65" s="8"/>
      <c r="E65" s="531" t="s">
        <v>28</v>
      </c>
      <c r="F65" s="529"/>
      <c r="G65" s="39">
        <f>SUM(G67,G74,)</f>
        <v>0</v>
      </c>
      <c r="H65" s="39">
        <f>SUM(H67,H74,)</f>
        <v>0</v>
      </c>
      <c r="I65" s="39">
        <f>SUM(I67,I74,)</f>
        <v>0</v>
      </c>
    </row>
    <row r="66" spans="1:9" s="6" customFormat="1" ht="15.75">
      <c r="A66" s="5"/>
      <c r="B66" s="4"/>
      <c r="C66" s="8"/>
      <c r="D66" s="8"/>
      <c r="E66" s="9"/>
      <c r="F66" s="1"/>
      <c r="G66" s="50"/>
      <c r="H66" s="50"/>
      <c r="I66" s="7"/>
    </row>
    <row r="67" spans="1:9" s="6" customFormat="1" ht="15.75">
      <c r="A67" s="5"/>
      <c r="B67" s="5"/>
      <c r="E67" s="518" t="s">
        <v>4</v>
      </c>
      <c r="F67" s="464"/>
      <c r="G67" s="39">
        <f>SUM(G68:G71)</f>
        <v>0</v>
      </c>
      <c r="H67" s="39">
        <f>SUM(H68:H71)</f>
        <v>0</v>
      </c>
      <c r="I67" s="39">
        <f>SUM(I68:I71)</f>
        <v>0</v>
      </c>
    </row>
    <row r="68" spans="1:9" s="6" customFormat="1" ht="15.75">
      <c r="A68" s="5"/>
      <c r="B68" s="5"/>
      <c r="E68" s="8"/>
      <c r="F68" s="7" t="s">
        <v>5</v>
      </c>
      <c r="G68" s="38"/>
      <c r="H68" s="38"/>
      <c r="I68" s="13"/>
    </row>
    <row r="69" spans="1:9" s="6" customFormat="1" ht="15.75">
      <c r="A69" s="5"/>
      <c r="B69" s="5"/>
      <c r="E69" s="8"/>
      <c r="F69" s="7" t="s">
        <v>6</v>
      </c>
      <c r="G69" s="38"/>
      <c r="H69" s="38"/>
      <c r="I69" s="13"/>
    </row>
    <row r="70" spans="1:9" s="6" customFormat="1" ht="15.75">
      <c r="A70" s="5"/>
      <c r="B70" s="5"/>
      <c r="E70" s="8"/>
      <c r="F70" s="7" t="s">
        <v>7</v>
      </c>
      <c r="G70" s="38"/>
      <c r="H70" s="38"/>
      <c r="I70" s="13"/>
    </row>
    <row r="71" spans="1:9" s="6" customFormat="1" ht="16.5" customHeight="1">
      <c r="A71" s="5"/>
      <c r="B71" s="5"/>
      <c r="E71" s="8"/>
      <c r="F71" s="7" t="s">
        <v>9</v>
      </c>
      <c r="G71" s="38"/>
      <c r="H71" s="38"/>
      <c r="I71" s="13"/>
    </row>
    <row r="72" spans="1:9" s="6" customFormat="1" ht="16.5" customHeight="1">
      <c r="A72" s="5"/>
      <c r="B72" s="5"/>
      <c r="E72" s="8"/>
      <c r="F72" s="7"/>
      <c r="G72" s="38"/>
      <c r="H72" s="38"/>
      <c r="I72" s="13"/>
    </row>
    <row r="73" spans="1:9" s="6" customFormat="1" ht="15.75" customHeight="1">
      <c r="A73" s="5"/>
      <c r="B73" s="5"/>
      <c r="E73" s="8"/>
      <c r="F73" s="7"/>
      <c r="G73" s="38"/>
      <c r="H73" s="38"/>
      <c r="I73" s="13"/>
    </row>
    <row r="74" spans="1:9" s="6" customFormat="1" ht="15.75" customHeight="1">
      <c r="A74" s="5"/>
      <c r="B74" s="5"/>
      <c r="E74" s="518" t="s">
        <v>11</v>
      </c>
      <c r="F74" s="464"/>
      <c r="G74" s="40">
        <f>SUM(G75:G76)</f>
        <v>0</v>
      </c>
      <c r="H74" s="40">
        <f>SUM(H75:H76)</f>
        <v>0</v>
      </c>
      <c r="I74" s="40">
        <f>SUM(I75:I76)</f>
        <v>0</v>
      </c>
    </row>
    <row r="75" spans="1:9" s="6" customFormat="1" ht="15.75">
      <c r="A75" s="5"/>
      <c r="B75" s="5"/>
      <c r="E75" s="8"/>
      <c r="F75" s="7" t="s">
        <v>12</v>
      </c>
      <c r="G75" s="38"/>
      <c r="H75" s="38"/>
      <c r="I75" s="13"/>
    </row>
    <row r="76" spans="1:9" s="6" customFormat="1" ht="15.75">
      <c r="A76" s="5"/>
      <c r="B76" s="5"/>
      <c r="E76" s="8"/>
      <c r="F76" s="7" t="s">
        <v>13</v>
      </c>
      <c r="G76" s="38"/>
      <c r="H76" s="38"/>
      <c r="I76" s="13"/>
    </row>
    <row r="77" spans="1:9" s="6" customFormat="1" ht="15.75">
      <c r="A77" s="5"/>
      <c r="B77" s="5"/>
      <c r="E77" s="8"/>
      <c r="F77" s="7"/>
      <c r="G77" s="39"/>
      <c r="H77" s="39"/>
      <c r="I77" s="14"/>
    </row>
    <row r="78" spans="1:9" s="6" customFormat="1" ht="15.75">
      <c r="A78" s="5"/>
      <c r="B78" s="5"/>
      <c r="E78" s="8"/>
      <c r="F78" s="7"/>
      <c r="G78" s="39"/>
      <c r="H78" s="39"/>
      <c r="I78" s="14"/>
    </row>
    <row r="79" spans="1:9" s="6" customFormat="1" ht="15.75">
      <c r="A79" s="5"/>
      <c r="B79" s="5"/>
      <c r="E79" s="8"/>
      <c r="F79" s="7"/>
      <c r="G79" s="39"/>
      <c r="H79" s="39"/>
      <c r="I79" s="14"/>
    </row>
    <row r="80" spans="1:9" s="6" customFormat="1" ht="15.75">
      <c r="A80" s="5"/>
      <c r="B80" s="5"/>
      <c r="E80" s="518" t="s">
        <v>29</v>
      </c>
      <c r="F80" s="464"/>
      <c r="G80" s="39">
        <f>SUM(G82:G86)</f>
        <v>0</v>
      </c>
      <c r="H80" s="39">
        <f>SUM(H82:H86)</f>
        <v>0</v>
      </c>
      <c r="I80" s="39">
        <f>SUM(I82:I86)</f>
        <v>0</v>
      </c>
    </row>
    <row r="81" spans="1:9" s="6" customFormat="1" ht="15.75" customHeight="1">
      <c r="A81" s="5"/>
      <c r="B81" s="5"/>
      <c r="E81" s="8"/>
      <c r="F81" s="7"/>
      <c r="G81" s="39"/>
      <c r="H81" s="39"/>
      <c r="I81" s="14"/>
    </row>
    <row r="82" spans="1:9" s="6" customFormat="1" ht="15.75">
      <c r="A82" s="5"/>
      <c r="B82" s="5"/>
      <c r="E82" s="8"/>
      <c r="F82" s="7" t="s">
        <v>30</v>
      </c>
      <c r="G82" s="38"/>
      <c r="H82" s="38"/>
      <c r="I82" s="13"/>
    </row>
    <row r="83" spans="1:9" s="6" customFormat="1" ht="15.75">
      <c r="A83" s="5"/>
      <c r="B83" s="5"/>
      <c r="E83" s="8"/>
      <c r="F83" s="7" t="s">
        <v>31</v>
      </c>
      <c r="G83" s="38"/>
      <c r="H83" s="38"/>
      <c r="I83" s="13"/>
    </row>
    <row r="84" spans="1:9" s="6" customFormat="1" ht="15.75">
      <c r="A84" s="5"/>
      <c r="B84" s="5"/>
      <c r="E84" s="8"/>
      <c r="F84" s="7" t="s">
        <v>32</v>
      </c>
      <c r="G84" s="38"/>
      <c r="H84" s="38"/>
      <c r="I84" s="13"/>
    </row>
    <row r="85" spans="1:9" s="6" customFormat="1" ht="15.75">
      <c r="A85" s="5"/>
      <c r="B85" s="5"/>
      <c r="E85" s="8"/>
      <c r="F85" s="7" t="s">
        <v>167</v>
      </c>
      <c r="G85" s="38"/>
      <c r="H85" s="38"/>
      <c r="I85" s="13"/>
    </row>
    <row r="86" spans="1:9" s="6" customFormat="1" ht="15.75">
      <c r="A86" s="5"/>
      <c r="B86" s="5"/>
      <c r="E86" s="8"/>
      <c r="F86" s="7" t="s">
        <v>167</v>
      </c>
      <c r="G86" s="38"/>
      <c r="H86" s="38"/>
      <c r="I86" s="13"/>
    </row>
    <row r="87" spans="1:9" s="6" customFormat="1" ht="15.75">
      <c r="A87" s="5"/>
      <c r="B87" s="5"/>
      <c r="E87" s="8"/>
      <c r="F87" s="7"/>
      <c r="G87" s="38"/>
      <c r="H87" s="38"/>
      <c r="I87" s="13"/>
    </row>
    <row r="88" spans="1:9" s="6" customFormat="1" ht="15.75">
      <c r="A88" s="5"/>
      <c r="B88" s="5"/>
      <c r="E88" s="518" t="s">
        <v>33</v>
      </c>
      <c r="F88" s="464"/>
      <c r="G88" s="39"/>
      <c r="H88" s="40"/>
      <c r="I88" s="14"/>
    </row>
    <row r="89" spans="1:9" s="6" customFormat="1" ht="15.75">
      <c r="A89" s="5"/>
      <c r="B89" s="5"/>
      <c r="E89" s="8"/>
      <c r="F89" s="7"/>
      <c r="G89" s="50"/>
      <c r="H89" s="50"/>
      <c r="I89" s="7"/>
    </row>
    <row r="90" spans="1:9" s="6" customFormat="1" ht="15.75">
      <c r="A90" s="5"/>
      <c r="B90" s="4">
        <v>2</v>
      </c>
      <c r="C90" s="8"/>
      <c r="D90" s="518" t="s">
        <v>22</v>
      </c>
      <c r="E90" s="541"/>
      <c r="F90" s="464"/>
      <c r="G90" s="50"/>
      <c r="H90" s="50"/>
      <c r="I90" s="7"/>
    </row>
    <row r="91" spans="1:9" s="6" customFormat="1" ht="15.75">
      <c r="A91" s="5"/>
      <c r="B91" s="5"/>
      <c r="E91" s="8"/>
      <c r="F91" s="7"/>
      <c r="G91" s="50"/>
      <c r="H91" s="50"/>
      <c r="I91" s="7"/>
    </row>
    <row r="92" spans="1:9" s="6" customFormat="1" ht="15.75">
      <c r="A92" s="5"/>
      <c r="B92" s="4"/>
      <c r="C92" s="8"/>
      <c r="D92" s="8"/>
      <c r="E92" s="531" t="s">
        <v>28</v>
      </c>
      <c r="F92" s="529"/>
      <c r="G92" s="39">
        <f>SUM(G94,G101,)</f>
        <v>0</v>
      </c>
      <c r="H92" s="39">
        <f>SUM(H94,H101,)</f>
        <v>0</v>
      </c>
      <c r="I92" s="39">
        <f>SUM(I94,I101,)</f>
        <v>0</v>
      </c>
    </row>
    <row r="93" spans="1:9" s="6" customFormat="1" ht="15.75">
      <c r="A93" s="5"/>
      <c r="B93" s="4"/>
      <c r="C93" s="8"/>
      <c r="D93" s="8"/>
      <c r="E93" s="9"/>
      <c r="F93" s="1"/>
      <c r="G93" s="50"/>
      <c r="H93" s="50"/>
      <c r="I93" s="7"/>
    </row>
    <row r="94" spans="1:9" s="6" customFormat="1" ht="15.75">
      <c r="A94" s="5"/>
      <c r="B94" s="5"/>
      <c r="E94" s="518" t="s">
        <v>4</v>
      </c>
      <c r="F94" s="464"/>
      <c r="G94" s="39">
        <f>SUM(G95:G98)</f>
        <v>0</v>
      </c>
      <c r="H94" s="39">
        <f>SUM(H95:H98)</f>
        <v>0</v>
      </c>
      <c r="I94" s="39">
        <f>SUM(I95:I98)</f>
        <v>0</v>
      </c>
    </row>
    <row r="95" spans="1:9" s="6" customFormat="1" ht="15.75">
      <c r="A95" s="5"/>
      <c r="B95" s="5"/>
      <c r="E95" s="8"/>
      <c r="F95" s="7" t="s">
        <v>5</v>
      </c>
      <c r="G95" s="38"/>
      <c r="H95" s="38"/>
      <c r="I95" s="13"/>
    </row>
    <row r="96" spans="1:9" s="6" customFormat="1" ht="15.75">
      <c r="A96" s="5"/>
      <c r="B96" s="5"/>
      <c r="E96" s="8"/>
      <c r="F96" s="7" t="s">
        <v>6</v>
      </c>
      <c r="G96" s="38"/>
      <c r="H96" s="38"/>
      <c r="I96" s="13"/>
    </row>
    <row r="97" spans="1:9" s="6" customFormat="1" ht="15.75">
      <c r="A97" s="5"/>
      <c r="B97" s="5"/>
      <c r="E97" s="8"/>
      <c r="F97" s="7" t="s">
        <v>7</v>
      </c>
      <c r="G97" s="38"/>
      <c r="H97" s="38"/>
      <c r="I97" s="13"/>
    </row>
    <row r="98" spans="1:9" s="6" customFormat="1" ht="16.5" customHeight="1">
      <c r="A98" s="5"/>
      <c r="B98" s="5"/>
      <c r="E98" s="8"/>
      <c r="F98" s="7" t="s">
        <v>9</v>
      </c>
      <c r="G98" s="38"/>
      <c r="H98" s="38"/>
      <c r="I98" s="13"/>
    </row>
    <row r="99" spans="1:9" s="6" customFormat="1" ht="12.75" customHeight="1">
      <c r="A99" s="5"/>
      <c r="B99" s="5"/>
      <c r="E99" s="8"/>
      <c r="F99" s="7"/>
      <c r="G99" s="38"/>
      <c r="H99" s="38"/>
      <c r="I99" s="13"/>
    </row>
    <row r="100" spans="1:9" s="6" customFormat="1" ht="12.75" customHeight="1">
      <c r="A100" s="5"/>
      <c r="B100" s="5"/>
      <c r="E100" s="8"/>
      <c r="F100" s="7"/>
      <c r="G100" s="38"/>
      <c r="H100" s="38"/>
      <c r="I100" s="13"/>
    </row>
    <row r="101" spans="1:9" s="6" customFormat="1" ht="15.75" customHeight="1">
      <c r="A101" s="5"/>
      <c r="B101" s="5"/>
      <c r="E101" s="518" t="s">
        <v>11</v>
      </c>
      <c r="F101" s="464"/>
      <c r="G101" s="40">
        <f>SUM(G102:G103)</f>
        <v>0</v>
      </c>
      <c r="H101" s="40">
        <f>SUM(H102:H103)</f>
        <v>0</v>
      </c>
      <c r="I101" s="40">
        <f>SUM(I102:I103)</f>
        <v>0</v>
      </c>
    </row>
    <row r="102" spans="1:9" s="6" customFormat="1" ht="15.75">
      <c r="A102" s="5"/>
      <c r="B102" s="5"/>
      <c r="E102" s="8"/>
      <c r="F102" s="7" t="s">
        <v>12</v>
      </c>
      <c r="G102" s="38"/>
      <c r="H102" s="38"/>
      <c r="I102" s="13"/>
    </row>
    <row r="103" spans="1:9" s="6" customFormat="1" ht="15.75">
      <c r="A103" s="5"/>
      <c r="B103" s="5"/>
      <c r="E103" s="8"/>
      <c r="F103" s="7" t="s">
        <v>13</v>
      </c>
      <c r="G103" s="38"/>
      <c r="H103" s="38"/>
      <c r="I103" s="13"/>
    </row>
    <row r="104" spans="1:9" s="6" customFormat="1" ht="15.75">
      <c r="A104" s="5"/>
      <c r="B104" s="5"/>
      <c r="E104" s="8"/>
      <c r="F104" s="7"/>
      <c r="G104" s="39"/>
      <c r="H104" s="39"/>
      <c r="I104" s="14"/>
    </row>
    <row r="105" spans="1:9" s="6" customFormat="1" ht="15.75">
      <c r="A105" s="5"/>
      <c r="B105" s="5"/>
      <c r="E105" s="8"/>
      <c r="F105" s="7"/>
      <c r="G105" s="39"/>
      <c r="H105" s="39"/>
      <c r="I105" s="14"/>
    </row>
    <row r="106" spans="1:9" s="6" customFormat="1" ht="15.75">
      <c r="A106" s="5"/>
      <c r="B106" s="5"/>
      <c r="E106" s="8"/>
      <c r="F106" s="7"/>
      <c r="G106" s="39"/>
      <c r="H106" s="39"/>
      <c r="I106" s="14"/>
    </row>
    <row r="107" spans="1:9" s="6" customFormat="1" ht="15.75">
      <c r="A107" s="5"/>
      <c r="B107" s="5"/>
      <c r="E107" s="518" t="s">
        <v>29</v>
      </c>
      <c r="F107" s="464"/>
      <c r="G107" s="39">
        <f>SUM(G109:G113)</f>
        <v>0</v>
      </c>
      <c r="H107" s="39">
        <f>SUM(H109:H113)</f>
        <v>0</v>
      </c>
      <c r="I107" s="39">
        <f>SUM(I109:I113)</f>
        <v>0</v>
      </c>
    </row>
    <row r="108" spans="1:9" s="6" customFormat="1" ht="15.75">
      <c r="A108" s="5"/>
      <c r="B108" s="5"/>
      <c r="E108" s="8"/>
      <c r="F108" s="7"/>
      <c r="G108" s="39"/>
      <c r="H108" s="39"/>
      <c r="I108" s="14"/>
    </row>
    <row r="109" spans="1:9" s="6" customFormat="1" ht="15.75">
      <c r="A109" s="5"/>
      <c r="B109" s="5"/>
      <c r="E109" s="8"/>
      <c r="F109" s="7" t="s">
        <v>30</v>
      </c>
      <c r="G109" s="38"/>
      <c r="H109" s="38"/>
      <c r="I109" s="13"/>
    </row>
    <row r="110" spans="1:9" s="6" customFormat="1" ht="15.75">
      <c r="A110" s="5"/>
      <c r="B110" s="5"/>
      <c r="E110" s="8"/>
      <c r="F110" s="7" t="s">
        <v>31</v>
      </c>
      <c r="G110" s="38"/>
      <c r="H110" s="38"/>
      <c r="I110" s="13"/>
    </row>
    <row r="111" spans="1:9" s="6" customFormat="1" ht="15.75">
      <c r="A111" s="5"/>
      <c r="B111" s="5"/>
      <c r="E111" s="8"/>
      <c r="F111" s="7" t="s">
        <v>32</v>
      </c>
      <c r="G111" s="38"/>
      <c r="H111" s="38"/>
      <c r="I111" s="13"/>
    </row>
    <row r="112" spans="1:9" s="6" customFormat="1" ht="15.75">
      <c r="A112" s="5"/>
      <c r="B112" s="5"/>
      <c r="E112" s="8"/>
      <c r="F112" s="7" t="s">
        <v>167</v>
      </c>
      <c r="G112" s="38"/>
      <c r="H112" s="38"/>
      <c r="I112" s="13"/>
    </row>
    <row r="113" spans="1:9" s="6" customFormat="1" ht="15.75">
      <c r="A113" s="5"/>
      <c r="B113" s="5"/>
      <c r="E113" s="8"/>
      <c r="F113" s="7"/>
      <c r="G113" s="38"/>
      <c r="H113" s="38"/>
      <c r="I113" s="13"/>
    </row>
    <row r="114" spans="1:9" s="6" customFormat="1" ht="15.75">
      <c r="A114" s="5"/>
      <c r="B114" s="5"/>
      <c r="E114" s="8"/>
      <c r="F114" s="7"/>
      <c r="G114" s="38"/>
      <c r="H114" s="38"/>
      <c r="I114" s="13"/>
    </row>
    <row r="115" spans="1:9" s="6" customFormat="1" ht="15.75">
      <c r="A115" s="5"/>
      <c r="B115" s="5"/>
      <c r="E115" s="518" t="s">
        <v>33</v>
      </c>
      <c r="F115" s="464"/>
      <c r="G115" s="39"/>
      <c r="H115" s="40"/>
      <c r="I115" s="14"/>
    </row>
    <row r="116" spans="1:9" s="5" customFormat="1" ht="30" customHeight="1">
      <c r="A116" s="532" t="s">
        <v>84</v>
      </c>
      <c r="B116" s="533"/>
      <c r="C116" s="537" t="s">
        <v>3</v>
      </c>
      <c r="D116" s="538"/>
      <c r="E116" s="538"/>
      <c r="F116" s="539"/>
      <c r="G116" s="543" t="s">
        <v>168</v>
      </c>
      <c r="H116" s="526" t="s">
        <v>126</v>
      </c>
      <c r="I116" s="526" t="s">
        <v>169</v>
      </c>
    </row>
    <row r="117" spans="1:9" s="5" customFormat="1" ht="21" customHeight="1">
      <c r="A117" s="532" t="s">
        <v>83</v>
      </c>
      <c r="B117" s="532"/>
      <c r="C117" s="540"/>
      <c r="D117" s="540"/>
      <c r="E117" s="540"/>
      <c r="F117" s="527"/>
      <c r="G117" s="544"/>
      <c r="H117" s="527"/>
      <c r="I117" s="527"/>
    </row>
    <row r="118" spans="1:9" s="6" customFormat="1" ht="15.75">
      <c r="A118" s="5"/>
      <c r="B118" s="5"/>
      <c r="E118" s="8"/>
      <c r="F118" s="7"/>
      <c r="G118" s="50"/>
      <c r="H118" s="50"/>
      <c r="I118" s="7"/>
    </row>
    <row r="119" spans="1:9" s="6" customFormat="1" ht="15.75">
      <c r="A119" s="5"/>
      <c r="B119" s="4">
        <v>3</v>
      </c>
      <c r="C119" s="8"/>
      <c r="D119" s="518" t="s">
        <v>23</v>
      </c>
      <c r="E119" s="530"/>
      <c r="F119" s="464"/>
      <c r="G119" s="50"/>
      <c r="H119" s="50"/>
      <c r="I119" s="7"/>
    </row>
    <row r="120" spans="1:9" s="6" customFormat="1" ht="15.75">
      <c r="A120" s="5"/>
      <c r="B120" s="5"/>
      <c r="E120" s="8"/>
      <c r="F120" s="7"/>
      <c r="G120" s="50"/>
      <c r="H120" s="50"/>
      <c r="I120" s="7"/>
    </row>
    <row r="121" spans="1:9" s="6" customFormat="1" ht="15.75">
      <c r="A121" s="5"/>
      <c r="B121" s="4"/>
      <c r="C121" s="8"/>
      <c r="D121" s="8"/>
      <c r="E121" s="531" t="s">
        <v>28</v>
      </c>
      <c r="F121" s="529"/>
      <c r="G121" s="39">
        <f>SUM(G123,G130,)</f>
        <v>0</v>
      </c>
      <c r="H121" s="39">
        <f>SUM(H123,H130,)</f>
        <v>0</v>
      </c>
      <c r="I121" s="39">
        <f>SUM(I123,I130,)</f>
        <v>0</v>
      </c>
    </row>
    <row r="122" spans="1:9" s="6" customFormat="1" ht="15.75">
      <c r="A122" s="5"/>
      <c r="B122" s="4"/>
      <c r="C122" s="8"/>
      <c r="D122" s="8"/>
      <c r="E122" s="9"/>
      <c r="F122" s="1"/>
      <c r="G122" s="50"/>
      <c r="H122" s="50"/>
      <c r="I122" s="7"/>
    </row>
    <row r="123" spans="1:9" s="6" customFormat="1" ht="15.75">
      <c r="A123" s="5"/>
      <c r="B123" s="5"/>
      <c r="E123" s="518" t="s">
        <v>4</v>
      </c>
      <c r="F123" s="464"/>
      <c r="G123" s="39">
        <f>SUM(G124:G127)</f>
        <v>0</v>
      </c>
      <c r="H123" s="39">
        <f>SUM(H124:H127)</f>
        <v>0</v>
      </c>
      <c r="I123" s="39">
        <f>SUM(I124:I127)</f>
        <v>0</v>
      </c>
    </row>
    <row r="124" spans="1:9" s="6" customFormat="1" ht="15.75">
      <c r="A124" s="5"/>
      <c r="B124" s="5"/>
      <c r="E124" s="8"/>
      <c r="F124" s="7" t="s">
        <v>5</v>
      </c>
      <c r="G124" s="38"/>
      <c r="H124" s="38"/>
      <c r="I124" s="13"/>
    </row>
    <row r="125" spans="1:9" s="6" customFormat="1" ht="15.75">
      <c r="A125" s="5"/>
      <c r="B125" s="5"/>
      <c r="E125" s="8"/>
      <c r="F125" s="7" t="s">
        <v>6</v>
      </c>
      <c r="G125" s="38"/>
      <c r="H125" s="38"/>
      <c r="I125" s="13"/>
    </row>
    <row r="126" spans="1:9" s="6" customFormat="1" ht="15.75">
      <c r="A126" s="5"/>
      <c r="B126" s="5"/>
      <c r="E126" s="8"/>
      <c r="F126" s="7" t="s">
        <v>7</v>
      </c>
      <c r="G126" s="38"/>
      <c r="H126" s="38"/>
      <c r="I126" s="13"/>
    </row>
    <row r="127" spans="1:9" s="6" customFormat="1" ht="16.5" customHeight="1">
      <c r="A127" s="5"/>
      <c r="B127" s="5"/>
      <c r="E127" s="8"/>
      <c r="F127" s="7" t="s">
        <v>9</v>
      </c>
      <c r="G127" s="38"/>
      <c r="H127" s="38"/>
      <c r="I127" s="13"/>
    </row>
    <row r="128" spans="1:9" s="6" customFormat="1" ht="12.75" customHeight="1">
      <c r="A128" s="5"/>
      <c r="B128" s="5"/>
      <c r="E128" s="8"/>
      <c r="F128" s="7"/>
      <c r="G128" s="38"/>
      <c r="H128" s="38"/>
      <c r="I128" s="13"/>
    </row>
    <row r="129" spans="1:9" s="6" customFormat="1" ht="12.75" customHeight="1">
      <c r="A129" s="5"/>
      <c r="B129" s="5"/>
      <c r="E129" s="8"/>
      <c r="F129" s="7"/>
      <c r="G129" s="38"/>
      <c r="H129" s="38"/>
      <c r="I129" s="13"/>
    </row>
    <row r="130" spans="1:9" s="6" customFormat="1" ht="15.75" customHeight="1">
      <c r="A130" s="5"/>
      <c r="B130" s="5"/>
      <c r="E130" s="518" t="s">
        <v>11</v>
      </c>
      <c r="F130" s="464"/>
      <c r="G130" s="40">
        <f>SUM(G131:G132)</f>
        <v>0</v>
      </c>
      <c r="H130" s="40">
        <f>SUM(H131:H132)</f>
        <v>0</v>
      </c>
      <c r="I130" s="40">
        <f>SUM(I131:I132)</f>
        <v>0</v>
      </c>
    </row>
    <row r="131" spans="1:9" s="6" customFormat="1" ht="15.75">
      <c r="A131" s="5"/>
      <c r="B131" s="5"/>
      <c r="E131" s="8"/>
      <c r="F131" s="7" t="s">
        <v>12</v>
      </c>
      <c r="G131" s="38"/>
      <c r="H131" s="38"/>
      <c r="I131" s="13"/>
    </row>
    <row r="132" spans="1:9" s="6" customFormat="1" ht="15.75">
      <c r="A132" s="5"/>
      <c r="B132" s="5"/>
      <c r="E132" s="8"/>
      <c r="F132" s="7" t="s">
        <v>13</v>
      </c>
      <c r="G132" s="38"/>
      <c r="H132" s="38"/>
      <c r="I132" s="13"/>
    </row>
    <row r="133" spans="1:9" s="6" customFormat="1" ht="15.75">
      <c r="A133" s="5"/>
      <c r="B133" s="5"/>
      <c r="E133" s="8"/>
      <c r="F133" s="7"/>
      <c r="G133" s="39"/>
      <c r="H133" s="39"/>
      <c r="I133" s="14"/>
    </row>
    <row r="134" spans="1:9" s="6" customFormat="1" ht="15.75">
      <c r="A134" s="5"/>
      <c r="B134" s="5"/>
      <c r="E134" s="8"/>
      <c r="F134" s="7"/>
      <c r="G134" s="39"/>
      <c r="H134" s="39"/>
      <c r="I134" s="14"/>
    </row>
    <row r="135" spans="1:9" s="6" customFormat="1" ht="15.75">
      <c r="A135" s="5"/>
      <c r="B135" s="5"/>
      <c r="E135" s="8"/>
      <c r="F135" s="7"/>
      <c r="G135" s="39"/>
      <c r="H135" s="39"/>
      <c r="I135" s="14"/>
    </row>
    <row r="136" spans="1:9" s="6" customFormat="1" ht="15.75">
      <c r="A136" s="5"/>
      <c r="B136" s="5"/>
      <c r="E136" s="518" t="s">
        <v>29</v>
      </c>
      <c r="F136" s="464"/>
      <c r="G136" s="39">
        <f>SUM(G138:G142)</f>
        <v>0</v>
      </c>
      <c r="H136" s="39">
        <f>SUM(H138:H142)</f>
        <v>0</v>
      </c>
      <c r="I136" s="39">
        <f>SUM(I138:I142)</f>
        <v>0</v>
      </c>
    </row>
    <row r="137" spans="1:9" s="6" customFormat="1" ht="15.75">
      <c r="A137" s="5"/>
      <c r="B137" s="5"/>
      <c r="E137" s="8"/>
      <c r="F137" s="7"/>
      <c r="G137" s="39"/>
      <c r="H137" s="39"/>
      <c r="I137" s="14"/>
    </row>
    <row r="138" spans="1:9" s="6" customFormat="1" ht="15.75">
      <c r="A138" s="5"/>
      <c r="B138" s="5"/>
      <c r="E138" s="8"/>
      <c r="F138" s="7" t="s">
        <v>30</v>
      </c>
      <c r="G138" s="38"/>
      <c r="H138" s="38"/>
      <c r="I138" s="13"/>
    </row>
    <row r="139" spans="1:9" s="6" customFormat="1" ht="15.75">
      <c r="A139" s="5"/>
      <c r="B139" s="5"/>
      <c r="E139" s="8"/>
      <c r="F139" s="7" t="s">
        <v>31</v>
      </c>
      <c r="G139" s="38"/>
      <c r="H139" s="38"/>
      <c r="I139" s="13"/>
    </row>
    <row r="140" spans="1:9" s="6" customFormat="1" ht="15.75">
      <c r="A140" s="5"/>
      <c r="B140" s="5"/>
      <c r="E140" s="8"/>
      <c r="F140" s="7" t="s">
        <v>32</v>
      </c>
      <c r="G140" s="38"/>
      <c r="H140" s="38"/>
      <c r="I140" s="13"/>
    </row>
    <row r="141" spans="1:9" s="6" customFormat="1" ht="15.75">
      <c r="A141" s="5"/>
      <c r="B141" s="5"/>
      <c r="E141" s="8"/>
      <c r="F141" s="7" t="s">
        <v>167</v>
      </c>
      <c r="G141" s="38"/>
      <c r="H141" s="38"/>
      <c r="I141" s="13"/>
    </row>
    <row r="142" spans="1:9" s="6" customFormat="1" ht="15.75">
      <c r="A142" s="5"/>
      <c r="B142" s="5"/>
      <c r="E142" s="8"/>
      <c r="F142" s="7"/>
      <c r="G142" s="38"/>
      <c r="H142" s="38"/>
      <c r="I142" s="13"/>
    </row>
    <row r="143" spans="1:9" s="6" customFormat="1" ht="15.75">
      <c r="A143" s="5"/>
      <c r="B143" s="5"/>
      <c r="E143" s="8"/>
      <c r="F143" s="7"/>
      <c r="G143" s="38"/>
      <c r="H143" s="38"/>
      <c r="I143" s="13"/>
    </row>
    <row r="144" spans="1:9" s="6" customFormat="1" ht="15.75">
      <c r="A144" s="5"/>
      <c r="B144" s="5"/>
      <c r="E144" s="518" t="s">
        <v>33</v>
      </c>
      <c r="F144" s="464"/>
      <c r="G144" s="39"/>
      <c r="H144" s="40"/>
      <c r="I144" s="14"/>
    </row>
    <row r="145" spans="1:9" s="6" customFormat="1" ht="15.75">
      <c r="A145" s="5"/>
      <c r="B145" s="5"/>
      <c r="E145" s="8"/>
      <c r="F145" s="7"/>
      <c r="G145" s="50"/>
      <c r="H145" s="50"/>
      <c r="I145" s="7"/>
    </row>
    <row r="146" spans="1:9" s="6" customFormat="1" ht="15.75">
      <c r="A146" s="5"/>
      <c r="B146" s="4">
        <v>4</v>
      </c>
      <c r="C146" s="8"/>
      <c r="D146" s="518" t="s">
        <v>24</v>
      </c>
      <c r="E146" s="530"/>
      <c r="F146" s="464"/>
      <c r="G146" s="50"/>
      <c r="H146" s="50"/>
      <c r="I146" s="7"/>
    </row>
    <row r="147" spans="1:9" s="6" customFormat="1" ht="15.75">
      <c r="A147" s="5"/>
      <c r="B147" s="5"/>
      <c r="E147" s="8"/>
      <c r="F147" s="7"/>
      <c r="G147" s="50"/>
      <c r="H147" s="50"/>
      <c r="I147" s="7"/>
    </row>
    <row r="148" spans="1:9" s="6" customFormat="1" ht="15.75">
      <c r="A148" s="5"/>
      <c r="B148" s="4"/>
      <c r="C148" s="8"/>
      <c r="D148" s="8"/>
      <c r="E148" s="531" t="s">
        <v>28</v>
      </c>
      <c r="F148" s="529"/>
      <c r="G148" s="39">
        <f>SUM(G150,G157,)</f>
        <v>0</v>
      </c>
      <c r="H148" s="39">
        <f>SUM(H150,H157,)</f>
        <v>0</v>
      </c>
      <c r="I148" s="39">
        <f>SUM(I150,I157,)</f>
        <v>0</v>
      </c>
    </row>
    <row r="149" spans="1:9" s="6" customFormat="1" ht="15.75">
      <c r="A149" s="5"/>
      <c r="B149" s="4"/>
      <c r="C149" s="8"/>
      <c r="D149" s="8"/>
      <c r="E149" s="9"/>
      <c r="F149" s="1"/>
      <c r="G149" s="50"/>
      <c r="H149" s="50"/>
      <c r="I149" s="7"/>
    </row>
    <row r="150" spans="1:9" s="6" customFormat="1" ht="15.75">
      <c r="A150" s="5"/>
      <c r="B150" s="5"/>
      <c r="E150" s="518" t="s">
        <v>4</v>
      </c>
      <c r="F150" s="464"/>
      <c r="G150" s="39">
        <f>SUM(G151:G154)</f>
        <v>0</v>
      </c>
      <c r="H150" s="39">
        <f>SUM(H151:H154)</f>
        <v>0</v>
      </c>
      <c r="I150" s="39">
        <f>SUM(I151:I154)</f>
        <v>0</v>
      </c>
    </row>
    <row r="151" spans="1:9" s="6" customFormat="1" ht="15.75">
      <c r="A151" s="5"/>
      <c r="B151" s="5"/>
      <c r="E151" s="8"/>
      <c r="F151" s="7" t="s">
        <v>5</v>
      </c>
      <c r="G151" s="38"/>
      <c r="H151" s="38"/>
      <c r="I151" s="13"/>
    </row>
    <row r="152" spans="1:9" s="6" customFormat="1" ht="15.75">
      <c r="A152" s="5"/>
      <c r="B152" s="5"/>
      <c r="E152" s="8"/>
      <c r="F152" s="7" t="s">
        <v>6</v>
      </c>
      <c r="G152" s="38"/>
      <c r="H152" s="38"/>
      <c r="I152" s="13"/>
    </row>
    <row r="153" spans="1:9" s="6" customFormat="1" ht="15.75">
      <c r="A153" s="5"/>
      <c r="B153" s="5"/>
      <c r="E153" s="8"/>
      <c r="F153" s="7" t="s">
        <v>7</v>
      </c>
      <c r="G153" s="38"/>
      <c r="H153" s="38"/>
      <c r="I153" s="13"/>
    </row>
    <row r="154" spans="1:9" s="6" customFormat="1" ht="16.5" customHeight="1">
      <c r="A154" s="5"/>
      <c r="B154" s="5"/>
      <c r="E154" s="8"/>
      <c r="F154" s="7" t="s">
        <v>9</v>
      </c>
      <c r="G154" s="38"/>
      <c r="H154" s="38"/>
      <c r="I154" s="13"/>
    </row>
    <row r="155" spans="1:9" s="6" customFormat="1" ht="12.75" customHeight="1">
      <c r="A155" s="5"/>
      <c r="B155" s="5"/>
      <c r="E155" s="8"/>
      <c r="F155" s="7"/>
      <c r="G155" s="38"/>
      <c r="H155" s="38"/>
      <c r="I155" s="13"/>
    </row>
    <row r="156" spans="1:9" s="6" customFormat="1" ht="12.75" customHeight="1">
      <c r="A156" s="5"/>
      <c r="B156" s="5"/>
      <c r="E156" s="8"/>
      <c r="F156" s="7"/>
      <c r="G156" s="38"/>
      <c r="H156" s="38"/>
      <c r="I156" s="13"/>
    </row>
    <row r="157" spans="1:9" s="6" customFormat="1" ht="15.75" customHeight="1">
      <c r="A157" s="5"/>
      <c r="B157" s="5"/>
      <c r="E157" s="518" t="s">
        <v>11</v>
      </c>
      <c r="F157" s="464"/>
      <c r="G157" s="40">
        <f>SUM(G158:G159)</f>
        <v>0</v>
      </c>
      <c r="H157" s="40">
        <f>SUM(H158:H159)</f>
        <v>0</v>
      </c>
      <c r="I157" s="40">
        <f>SUM(I158:I159)</f>
        <v>0</v>
      </c>
    </row>
    <row r="158" spans="1:9" s="6" customFormat="1" ht="15.75">
      <c r="A158" s="5"/>
      <c r="B158" s="5"/>
      <c r="E158" s="8"/>
      <c r="F158" s="7" t="s">
        <v>12</v>
      </c>
      <c r="G158" s="38"/>
      <c r="H158" s="38"/>
      <c r="I158" s="13"/>
    </row>
    <row r="159" spans="1:9" s="6" customFormat="1" ht="15.75">
      <c r="A159" s="5"/>
      <c r="B159" s="5"/>
      <c r="E159" s="8"/>
      <c r="F159" s="7" t="s">
        <v>13</v>
      </c>
      <c r="G159" s="38"/>
      <c r="H159" s="38"/>
      <c r="I159" s="13"/>
    </row>
    <row r="160" spans="1:9" s="6" customFormat="1" ht="15.75">
      <c r="A160" s="5"/>
      <c r="B160" s="5"/>
      <c r="E160" s="8"/>
      <c r="F160" s="7"/>
      <c r="G160" s="39"/>
      <c r="H160" s="39"/>
      <c r="I160" s="14"/>
    </row>
    <row r="161" spans="1:9" s="6" customFormat="1" ht="15.75">
      <c r="A161" s="5"/>
      <c r="B161" s="5"/>
      <c r="E161" s="8"/>
      <c r="F161" s="7"/>
      <c r="G161" s="39"/>
      <c r="H161" s="39"/>
      <c r="I161" s="14"/>
    </row>
    <row r="162" spans="1:9" s="6" customFormat="1" ht="15.75">
      <c r="A162" s="5"/>
      <c r="B162" s="5"/>
      <c r="E162" s="8"/>
      <c r="F162" s="7"/>
      <c r="G162" s="39"/>
      <c r="H162" s="39"/>
      <c r="I162" s="14"/>
    </row>
    <row r="163" spans="1:9" s="6" customFormat="1" ht="15.75">
      <c r="A163" s="5"/>
      <c r="B163" s="5"/>
      <c r="E163" s="518" t="s">
        <v>29</v>
      </c>
      <c r="F163" s="464"/>
      <c r="G163" s="39">
        <f>SUM(G165:G169)</f>
        <v>0</v>
      </c>
      <c r="H163" s="39">
        <f>SUM(H165:H169)</f>
        <v>0</v>
      </c>
      <c r="I163" s="39">
        <f>SUM(I165:I169)</f>
        <v>0</v>
      </c>
    </row>
    <row r="164" spans="1:9" s="6" customFormat="1" ht="15.75">
      <c r="A164" s="5"/>
      <c r="B164" s="5"/>
      <c r="E164" s="8"/>
      <c r="F164" s="7"/>
      <c r="G164" s="39"/>
      <c r="H164" s="39"/>
      <c r="I164" s="14"/>
    </row>
    <row r="165" spans="1:9" s="6" customFormat="1" ht="15.75">
      <c r="A165" s="5"/>
      <c r="B165" s="5"/>
      <c r="E165" s="8"/>
      <c r="F165" s="7" t="s">
        <v>30</v>
      </c>
      <c r="G165" s="38"/>
      <c r="H165" s="38"/>
      <c r="I165" s="13"/>
    </row>
    <row r="166" spans="1:9" s="6" customFormat="1" ht="15.75">
      <c r="A166" s="5"/>
      <c r="B166" s="5"/>
      <c r="E166" s="8"/>
      <c r="F166" s="7" t="s">
        <v>31</v>
      </c>
      <c r="G166" s="38"/>
      <c r="H166" s="38"/>
      <c r="I166" s="13"/>
    </row>
    <row r="167" spans="1:9" s="6" customFormat="1" ht="15.75">
      <c r="A167" s="5"/>
      <c r="B167" s="5"/>
      <c r="E167" s="8"/>
      <c r="F167" s="7" t="s">
        <v>32</v>
      </c>
      <c r="G167" s="38"/>
      <c r="H167" s="38"/>
      <c r="I167" s="13"/>
    </row>
    <row r="168" spans="1:9" s="6" customFormat="1" ht="15.75">
      <c r="A168" s="5"/>
      <c r="B168" s="5"/>
      <c r="E168" s="8"/>
      <c r="F168" s="7" t="s">
        <v>167</v>
      </c>
      <c r="G168" s="38"/>
      <c r="H168" s="38"/>
      <c r="I168" s="13"/>
    </row>
    <row r="169" spans="1:9" s="6" customFormat="1" ht="15.75">
      <c r="A169" s="5"/>
      <c r="B169" s="5"/>
      <c r="E169" s="8"/>
      <c r="F169" s="7"/>
      <c r="G169" s="38"/>
      <c r="H169" s="38"/>
      <c r="I169" s="13"/>
    </row>
    <row r="170" spans="1:9" s="6" customFormat="1" ht="15.75">
      <c r="A170" s="5"/>
      <c r="B170" s="5"/>
      <c r="E170" s="8"/>
      <c r="F170" s="7"/>
      <c r="G170" s="38"/>
      <c r="H170" s="38"/>
      <c r="I170" s="13"/>
    </row>
    <row r="171" spans="1:9" s="6" customFormat="1" ht="15.75">
      <c r="A171" s="5"/>
      <c r="B171" s="5"/>
      <c r="E171" s="518" t="s">
        <v>33</v>
      </c>
      <c r="F171" s="464"/>
      <c r="G171" s="39"/>
      <c r="H171" s="40"/>
      <c r="I171" s="14"/>
    </row>
    <row r="172" spans="1:9" s="5" customFormat="1" ht="30" customHeight="1">
      <c r="A172" s="532" t="s">
        <v>84</v>
      </c>
      <c r="B172" s="533"/>
      <c r="C172" s="537" t="s">
        <v>3</v>
      </c>
      <c r="D172" s="538"/>
      <c r="E172" s="538"/>
      <c r="F172" s="539"/>
      <c r="G172" s="543" t="s">
        <v>168</v>
      </c>
      <c r="H172" s="526" t="s">
        <v>126</v>
      </c>
      <c r="I172" s="526" t="s">
        <v>169</v>
      </c>
    </row>
    <row r="173" spans="1:9" s="5" customFormat="1" ht="21" customHeight="1">
      <c r="A173" s="532" t="s">
        <v>83</v>
      </c>
      <c r="B173" s="532"/>
      <c r="C173" s="540"/>
      <c r="D173" s="540"/>
      <c r="E173" s="540"/>
      <c r="F173" s="527"/>
      <c r="G173" s="544"/>
      <c r="H173" s="527"/>
      <c r="I173" s="527"/>
    </row>
    <row r="174" spans="1:9" s="6" customFormat="1" ht="15.75">
      <c r="A174" s="5"/>
      <c r="B174" s="5"/>
      <c r="E174" s="8"/>
      <c r="F174" s="7"/>
      <c r="G174" s="50"/>
      <c r="H174" s="50"/>
      <c r="I174" s="7"/>
    </row>
    <row r="175" spans="1:9" s="6" customFormat="1" ht="15.75">
      <c r="A175" s="5"/>
      <c r="B175" s="4">
        <v>5</v>
      </c>
      <c r="C175" s="8"/>
      <c r="D175" s="518" t="s">
        <v>25</v>
      </c>
      <c r="E175" s="530"/>
      <c r="F175" s="464"/>
      <c r="G175" s="50"/>
      <c r="H175" s="50"/>
      <c r="I175" s="7"/>
    </row>
    <row r="176" spans="1:9" s="6" customFormat="1" ht="15.75">
      <c r="A176" s="5"/>
      <c r="B176" s="5"/>
      <c r="E176" s="8"/>
      <c r="F176" s="7"/>
      <c r="G176" s="50"/>
      <c r="H176" s="50"/>
      <c r="I176" s="7"/>
    </row>
    <row r="177" spans="1:9" s="6" customFormat="1" ht="15.75">
      <c r="A177" s="5"/>
      <c r="B177" s="4"/>
      <c r="C177" s="8"/>
      <c r="D177" s="8"/>
      <c r="E177" s="531" t="s">
        <v>28</v>
      </c>
      <c r="F177" s="529"/>
      <c r="G177" s="39">
        <f>SUM(G179,G186,)</f>
        <v>0</v>
      </c>
      <c r="H177" s="39">
        <f>SUM(H179,H186,)</f>
        <v>0</v>
      </c>
      <c r="I177" s="39">
        <f>SUM(I179,I186,)</f>
        <v>0</v>
      </c>
    </row>
    <row r="178" spans="1:9" s="6" customFormat="1" ht="15.75">
      <c r="A178" s="5"/>
      <c r="B178" s="4"/>
      <c r="C178" s="8"/>
      <c r="D178" s="8"/>
      <c r="E178" s="9"/>
      <c r="F178" s="1"/>
      <c r="G178" s="50"/>
      <c r="H178" s="50"/>
      <c r="I178" s="7"/>
    </row>
    <row r="179" spans="1:9" s="6" customFormat="1" ht="15.75">
      <c r="A179" s="5"/>
      <c r="B179" s="5"/>
      <c r="E179" s="518" t="s">
        <v>4</v>
      </c>
      <c r="F179" s="464"/>
      <c r="G179" s="39">
        <f>SUM(G180:G183)</f>
        <v>0</v>
      </c>
      <c r="H179" s="39">
        <f>SUM(H180:H183)</f>
        <v>0</v>
      </c>
      <c r="I179" s="39">
        <f>SUM(I180:I183)</f>
        <v>0</v>
      </c>
    </row>
    <row r="180" spans="1:9" s="6" customFormat="1" ht="15.75">
      <c r="A180" s="5"/>
      <c r="B180" s="5"/>
      <c r="E180" s="8"/>
      <c r="F180" s="7" t="s">
        <v>5</v>
      </c>
      <c r="G180" s="38"/>
      <c r="H180" s="38"/>
      <c r="I180" s="13"/>
    </row>
    <row r="181" spans="1:9" s="6" customFormat="1" ht="15.75">
      <c r="A181" s="5"/>
      <c r="B181" s="5"/>
      <c r="E181" s="8"/>
      <c r="F181" s="7" t="s">
        <v>6</v>
      </c>
      <c r="G181" s="38"/>
      <c r="H181" s="38"/>
      <c r="I181" s="13"/>
    </row>
    <row r="182" spans="1:9" s="6" customFormat="1" ht="15.75">
      <c r="A182" s="5"/>
      <c r="B182" s="5"/>
      <c r="E182" s="8"/>
      <c r="F182" s="7" t="s">
        <v>7</v>
      </c>
      <c r="G182" s="38"/>
      <c r="H182" s="38"/>
      <c r="I182" s="13"/>
    </row>
    <row r="183" spans="1:9" s="6" customFormat="1" ht="16.5" customHeight="1">
      <c r="A183" s="5"/>
      <c r="B183" s="5"/>
      <c r="E183" s="8"/>
      <c r="F183" s="7" t="s">
        <v>9</v>
      </c>
      <c r="G183" s="38"/>
      <c r="H183" s="38"/>
      <c r="I183" s="13"/>
    </row>
    <row r="184" spans="1:9" s="6" customFormat="1" ht="12.75" customHeight="1">
      <c r="A184" s="5"/>
      <c r="B184" s="5"/>
      <c r="E184" s="8"/>
      <c r="F184" s="7"/>
      <c r="G184" s="38"/>
      <c r="H184" s="38"/>
      <c r="I184" s="13"/>
    </row>
    <row r="185" spans="1:9" s="6" customFormat="1" ht="12.75" customHeight="1">
      <c r="A185" s="5"/>
      <c r="B185" s="5"/>
      <c r="E185" s="8"/>
      <c r="F185" s="7"/>
      <c r="G185" s="38"/>
      <c r="H185" s="38"/>
      <c r="I185" s="13"/>
    </row>
    <row r="186" spans="1:9" s="6" customFormat="1" ht="15.75" customHeight="1">
      <c r="A186" s="5"/>
      <c r="B186" s="5"/>
      <c r="E186" s="518" t="s">
        <v>11</v>
      </c>
      <c r="F186" s="464"/>
      <c r="G186" s="40">
        <f>SUM(G187:G188)</f>
        <v>0</v>
      </c>
      <c r="H186" s="40">
        <f>SUM(H187:H188)</f>
        <v>0</v>
      </c>
      <c r="I186" s="40">
        <f>SUM(I187:I188)</f>
        <v>0</v>
      </c>
    </row>
    <row r="187" spans="1:9" s="6" customFormat="1" ht="15.75">
      <c r="A187" s="5"/>
      <c r="B187" s="5"/>
      <c r="E187" s="8"/>
      <c r="F187" s="7" t="s">
        <v>12</v>
      </c>
      <c r="G187" s="38"/>
      <c r="H187" s="38"/>
      <c r="I187" s="13"/>
    </row>
    <row r="188" spans="1:9" s="6" customFormat="1" ht="15.75">
      <c r="A188" s="5"/>
      <c r="B188" s="5"/>
      <c r="E188" s="8"/>
      <c r="F188" s="7" t="s">
        <v>13</v>
      </c>
      <c r="G188" s="38"/>
      <c r="H188" s="38"/>
      <c r="I188" s="13"/>
    </row>
    <row r="189" spans="1:9" s="6" customFormat="1" ht="15.75">
      <c r="A189" s="5"/>
      <c r="B189" s="5"/>
      <c r="E189" s="8"/>
      <c r="F189" s="7"/>
      <c r="G189" s="39"/>
      <c r="H189" s="39"/>
      <c r="I189" s="14"/>
    </row>
    <row r="190" spans="1:9" s="6" customFormat="1" ht="15.75">
      <c r="A190" s="5"/>
      <c r="B190" s="5"/>
      <c r="E190" s="8"/>
      <c r="F190" s="7"/>
      <c r="G190" s="39"/>
      <c r="H190" s="39"/>
      <c r="I190" s="14"/>
    </row>
    <row r="191" spans="1:9" s="6" customFormat="1" ht="15.75">
      <c r="A191" s="5"/>
      <c r="B191" s="5"/>
      <c r="E191" s="8"/>
      <c r="F191" s="7"/>
      <c r="G191" s="39"/>
      <c r="H191" s="39"/>
      <c r="I191" s="14"/>
    </row>
    <row r="192" spans="1:9" s="6" customFormat="1" ht="15.75">
      <c r="A192" s="5"/>
      <c r="B192" s="5"/>
      <c r="E192" s="518" t="s">
        <v>29</v>
      </c>
      <c r="F192" s="464"/>
      <c r="G192" s="39">
        <f>SUM(G194:G198)</f>
        <v>0</v>
      </c>
      <c r="H192" s="39">
        <f>SUM(H194:H198)</f>
        <v>0</v>
      </c>
      <c r="I192" s="39">
        <f>SUM(I194:I198)</f>
        <v>0</v>
      </c>
    </row>
    <row r="193" spans="1:9" s="6" customFormat="1" ht="15.75">
      <c r="A193" s="5"/>
      <c r="B193" s="5"/>
      <c r="E193" s="8"/>
      <c r="F193" s="7"/>
      <c r="G193" s="39"/>
      <c r="H193" s="39"/>
      <c r="I193" s="14"/>
    </row>
    <row r="194" spans="1:9" s="6" customFormat="1" ht="15.75">
      <c r="A194" s="5"/>
      <c r="B194" s="5"/>
      <c r="E194" s="8"/>
      <c r="F194" s="7" t="s">
        <v>30</v>
      </c>
      <c r="G194" s="38"/>
      <c r="H194" s="38"/>
      <c r="I194" s="13"/>
    </row>
    <row r="195" spans="1:9" s="6" customFormat="1" ht="15.75">
      <c r="A195" s="5"/>
      <c r="B195" s="5"/>
      <c r="E195" s="8"/>
      <c r="F195" s="7" t="s">
        <v>31</v>
      </c>
      <c r="G195" s="38"/>
      <c r="H195" s="38"/>
      <c r="I195" s="13"/>
    </row>
    <row r="196" spans="1:9" s="6" customFormat="1" ht="15.75">
      <c r="A196" s="5"/>
      <c r="B196" s="5"/>
      <c r="E196" s="8"/>
      <c r="F196" s="7" t="s">
        <v>32</v>
      </c>
      <c r="G196" s="38"/>
      <c r="H196" s="38"/>
      <c r="I196" s="13"/>
    </row>
    <row r="197" spans="1:9" s="6" customFormat="1" ht="15.75">
      <c r="A197" s="5"/>
      <c r="B197" s="5"/>
      <c r="E197" s="8"/>
      <c r="F197" s="7" t="s">
        <v>167</v>
      </c>
      <c r="G197" s="38"/>
      <c r="H197" s="38"/>
      <c r="I197" s="13"/>
    </row>
    <row r="198" spans="1:9" s="6" customFormat="1" ht="15.75">
      <c r="A198" s="5"/>
      <c r="B198" s="5"/>
      <c r="E198" s="8"/>
      <c r="F198" s="7"/>
      <c r="G198" s="38"/>
      <c r="H198" s="38"/>
      <c r="I198" s="13"/>
    </row>
    <row r="199" spans="1:9" s="6" customFormat="1" ht="15.75">
      <c r="A199" s="5"/>
      <c r="B199" s="5"/>
      <c r="E199" s="8"/>
      <c r="F199" s="7"/>
      <c r="G199" s="38"/>
      <c r="H199" s="38"/>
      <c r="I199" s="13"/>
    </row>
    <row r="200" spans="1:9" s="6" customFormat="1" ht="15.75">
      <c r="A200" s="5"/>
      <c r="B200" s="5"/>
      <c r="E200" s="518" t="s">
        <v>33</v>
      </c>
      <c r="F200" s="464"/>
      <c r="G200" s="39"/>
      <c r="H200" s="40"/>
      <c r="I200" s="14"/>
    </row>
    <row r="201" spans="1:9" s="6" customFormat="1" ht="15.75">
      <c r="A201" s="5"/>
      <c r="B201" s="5"/>
      <c r="E201" s="8"/>
      <c r="F201" s="1"/>
      <c r="G201" s="50"/>
      <c r="H201" s="50"/>
      <c r="I201" s="7"/>
    </row>
    <row r="202" spans="1:9" s="6" customFormat="1" ht="15.75">
      <c r="A202" s="5"/>
      <c r="B202" s="4">
        <v>6</v>
      </c>
      <c r="C202" s="8"/>
      <c r="D202" s="518" t="s">
        <v>34</v>
      </c>
      <c r="E202" s="530"/>
      <c r="F202" s="464"/>
      <c r="G202" s="50"/>
      <c r="H202" s="50"/>
      <c r="I202" s="7"/>
    </row>
    <row r="203" spans="1:9" s="6" customFormat="1" ht="15.75">
      <c r="A203" s="5"/>
      <c r="B203" s="5"/>
      <c r="E203" s="8"/>
      <c r="F203" s="7"/>
      <c r="G203" s="50"/>
      <c r="H203" s="50"/>
      <c r="I203" s="7"/>
    </row>
    <row r="204" spans="1:9" s="6" customFormat="1" ht="15.75">
      <c r="A204" s="5"/>
      <c r="B204" s="4"/>
      <c r="C204" s="8"/>
      <c r="D204" s="8"/>
      <c r="E204" s="531" t="s">
        <v>28</v>
      </c>
      <c r="F204" s="529"/>
      <c r="G204" s="39">
        <f>SUM(G206,G213,)</f>
        <v>0</v>
      </c>
      <c r="H204" s="39">
        <f>SUM(H206,H213,)</f>
        <v>0</v>
      </c>
      <c r="I204" s="39">
        <f>SUM(I206,I213,)</f>
        <v>0</v>
      </c>
    </row>
    <row r="205" spans="1:9" s="6" customFormat="1" ht="15.75">
      <c r="A205" s="5"/>
      <c r="B205" s="4"/>
      <c r="C205" s="8"/>
      <c r="D205" s="8"/>
      <c r="E205" s="9"/>
      <c r="F205" s="1"/>
      <c r="G205" s="50"/>
      <c r="H205" s="50"/>
      <c r="I205" s="7"/>
    </row>
    <row r="206" spans="1:9" s="6" customFormat="1" ht="15.75">
      <c r="A206" s="5"/>
      <c r="B206" s="5"/>
      <c r="E206" s="518" t="s">
        <v>4</v>
      </c>
      <c r="F206" s="464"/>
      <c r="G206" s="39">
        <f>SUM(G207:G210)</f>
        <v>0</v>
      </c>
      <c r="H206" s="39">
        <f>SUM(H207:H210)</f>
        <v>0</v>
      </c>
      <c r="I206" s="39">
        <f>SUM(I207:I210)</f>
        <v>0</v>
      </c>
    </row>
    <row r="207" spans="1:9" s="6" customFormat="1" ht="15.75">
      <c r="A207" s="5"/>
      <c r="B207" s="5"/>
      <c r="E207" s="8"/>
      <c r="F207" s="7" t="s">
        <v>5</v>
      </c>
      <c r="G207" s="38"/>
      <c r="H207" s="38"/>
      <c r="I207" s="13"/>
    </row>
    <row r="208" spans="1:9" s="6" customFormat="1" ht="15.75">
      <c r="A208" s="5"/>
      <c r="B208" s="5"/>
      <c r="E208" s="8"/>
      <c r="F208" s="7" t="s">
        <v>6</v>
      </c>
      <c r="G208" s="38"/>
      <c r="H208" s="38"/>
      <c r="I208" s="13"/>
    </row>
    <row r="209" spans="1:9" s="6" customFormat="1" ht="15.75">
      <c r="A209" s="5"/>
      <c r="B209" s="5"/>
      <c r="E209" s="8"/>
      <c r="F209" s="7" t="s">
        <v>7</v>
      </c>
      <c r="G209" s="38"/>
      <c r="H209" s="38"/>
      <c r="I209" s="13"/>
    </row>
    <row r="210" spans="1:9" s="6" customFormat="1" ht="16.5" customHeight="1">
      <c r="A210" s="5"/>
      <c r="B210" s="5"/>
      <c r="E210" s="8"/>
      <c r="F210" s="7" t="s">
        <v>9</v>
      </c>
      <c r="G210" s="38"/>
      <c r="H210" s="38"/>
      <c r="I210" s="13"/>
    </row>
    <row r="211" spans="1:9" s="6" customFormat="1" ht="12.75" customHeight="1">
      <c r="A211" s="5"/>
      <c r="B211" s="5"/>
      <c r="E211" s="8"/>
      <c r="F211" s="7"/>
      <c r="G211" s="38"/>
      <c r="H211" s="38"/>
      <c r="I211" s="13"/>
    </row>
    <row r="212" spans="1:9" s="6" customFormat="1" ht="12.75" customHeight="1">
      <c r="A212" s="5"/>
      <c r="B212" s="5"/>
      <c r="E212" s="8"/>
      <c r="F212" s="7"/>
      <c r="G212" s="38"/>
      <c r="H212" s="38"/>
      <c r="I212" s="13"/>
    </row>
    <row r="213" spans="1:9" s="6" customFormat="1" ht="15.75" customHeight="1">
      <c r="A213" s="5"/>
      <c r="B213" s="5"/>
      <c r="E213" s="518" t="s">
        <v>11</v>
      </c>
      <c r="F213" s="464"/>
      <c r="G213" s="40">
        <f>SUM(G214:G215)</f>
        <v>0</v>
      </c>
      <c r="H213" s="40">
        <f>SUM(H214:H215)</f>
        <v>0</v>
      </c>
      <c r="I213" s="40">
        <f>SUM(I214:I215)</f>
        <v>0</v>
      </c>
    </row>
    <row r="214" spans="1:9" s="6" customFormat="1" ht="15.75">
      <c r="A214" s="5"/>
      <c r="B214" s="5"/>
      <c r="E214" s="8"/>
      <c r="F214" s="7" t="s">
        <v>12</v>
      </c>
      <c r="G214" s="38"/>
      <c r="H214" s="38"/>
      <c r="I214" s="13"/>
    </row>
    <row r="215" spans="1:9" s="6" customFormat="1" ht="15.75">
      <c r="A215" s="5"/>
      <c r="B215" s="5"/>
      <c r="E215" s="8"/>
      <c r="F215" s="7" t="s">
        <v>13</v>
      </c>
      <c r="G215" s="38"/>
      <c r="H215" s="38"/>
      <c r="I215" s="13"/>
    </row>
    <row r="216" spans="1:9" s="6" customFormat="1" ht="15.75">
      <c r="A216" s="5"/>
      <c r="B216" s="5"/>
      <c r="E216" s="8"/>
      <c r="F216" s="7"/>
      <c r="G216" s="39"/>
      <c r="H216" s="39"/>
      <c r="I216" s="14"/>
    </row>
    <row r="217" spans="1:9" s="6" customFormat="1" ht="15.75">
      <c r="A217" s="5"/>
      <c r="B217" s="5"/>
      <c r="E217" s="8"/>
      <c r="F217" s="7"/>
      <c r="G217" s="39"/>
      <c r="H217" s="39"/>
      <c r="I217" s="14"/>
    </row>
    <row r="218" spans="1:9" s="6" customFormat="1" ht="15.75">
      <c r="A218" s="5"/>
      <c r="B218" s="5"/>
      <c r="E218" s="8"/>
      <c r="F218" s="7"/>
      <c r="G218" s="39"/>
      <c r="H218" s="39"/>
      <c r="I218" s="14"/>
    </row>
    <row r="219" spans="1:9" s="6" customFormat="1" ht="15.75">
      <c r="A219" s="5"/>
      <c r="B219" s="5"/>
      <c r="E219" s="518" t="s">
        <v>29</v>
      </c>
      <c r="F219" s="464"/>
      <c r="G219" s="39">
        <f>SUM(G221:G225)</f>
        <v>0</v>
      </c>
      <c r="H219" s="39">
        <f>SUM(H221:H225)</f>
        <v>0</v>
      </c>
      <c r="I219" s="39">
        <f>SUM(I221:I225)</f>
        <v>0</v>
      </c>
    </row>
    <row r="220" spans="1:9" s="6" customFormat="1" ht="15.75">
      <c r="A220" s="5"/>
      <c r="B220" s="5"/>
      <c r="E220" s="8"/>
      <c r="F220" s="7"/>
      <c r="G220" s="39"/>
      <c r="H220" s="39"/>
      <c r="I220" s="14"/>
    </row>
    <row r="221" spans="1:9" s="6" customFormat="1" ht="15.75">
      <c r="A221" s="5"/>
      <c r="B221" s="5"/>
      <c r="E221" s="8"/>
      <c r="F221" s="7" t="s">
        <v>30</v>
      </c>
      <c r="G221" s="38"/>
      <c r="H221" s="38"/>
      <c r="I221" s="13"/>
    </row>
    <row r="222" spans="1:9" s="6" customFormat="1" ht="15.75">
      <c r="A222" s="5"/>
      <c r="B222" s="5"/>
      <c r="E222" s="8"/>
      <c r="F222" s="7" t="s">
        <v>31</v>
      </c>
      <c r="G222" s="38"/>
      <c r="H222" s="38"/>
      <c r="I222" s="13"/>
    </row>
    <row r="223" spans="1:9" s="6" customFormat="1" ht="15.75">
      <c r="A223" s="5"/>
      <c r="B223" s="5"/>
      <c r="E223" s="8"/>
      <c r="F223" s="7" t="s">
        <v>32</v>
      </c>
      <c r="G223" s="38"/>
      <c r="H223" s="38"/>
      <c r="I223" s="13"/>
    </row>
    <row r="224" spans="1:9" s="6" customFormat="1" ht="15.75">
      <c r="A224" s="5"/>
      <c r="B224" s="5"/>
      <c r="E224" s="8"/>
      <c r="F224" s="7" t="s">
        <v>167</v>
      </c>
      <c r="G224" s="38"/>
      <c r="H224" s="38"/>
      <c r="I224" s="13"/>
    </row>
    <row r="225" spans="1:9" s="6" customFormat="1" ht="15.75">
      <c r="A225" s="5"/>
      <c r="B225" s="5"/>
      <c r="E225" s="8"/>
      <c r="F225" s="7"/>
      <c r="G225" s="38"/>
      <c r="H225" s="38"/>
      <c r="I225" s="13"/>
    </row>
    <row r="226" spans="1:9" s="6" customFormat="1" ht="15.75">
      <c r="A226" s="5"/>
      <c r="B226" s="5"/>
      <c r="E226" s="8"/>
      <c r="F226" s="7"/>
      <c r="G226" s="38"/>
      <c r="H226" s="38"/>
      <c r="I226" s="13"/>
    </row>
    <row r="227" spans="1:9" s="6" customFormat="1" ht="15.75">
      <c r="A227" s="5"/>
      <c r="B227" s="5"/>
      <c r="E227" s="518" t="s">
        <v>33</v>
      </c>
      <c r="F227" s="464"/>
      <c r="G227" s="39"/>
      <c r="H227" s="40"/>
      <c r="I227" s="14"/>
    </row>
    <row r="228" spans="1:9" s="5" customFormat="1" ht="30" customHeight="1">
      <c r="A228" s="532" t="s">
        <v>84</v>
      </c>
      <c r="B228" s="533"/>
      <c r="C228" s="537" t="s">
        <v>3</v>
      </c>
      <c r="D228" s="538"/>
      <c r="E228" s="538"/>
      <c r="F228" s="539"/>
      <c r="G228" s="543" t="s">
        <v>168</v>
      </c>
      <c r="H228" s="526" t="s">
        <v>126</v>
      </c>
      <c r="I228" s="526" t="s">
        <v>169</v>
      </c>
    </row>
    <row r="229" spans="1:9" s="5" customFormat="1" ht="21" customHeight="1">
      <c r="A229" s="532" t="s">
        <v>83</v>
      </c>
      <c r="B229" s="532"/>
      <c r="C229" s="540"/>
      <c r="D229" s="540"/>
      <c r="E229" s="540"/>
      <c r="F229" s="527"/>
      <c r="G229" s="544"/>
      <c r="H229" s="527"/>
      <c r="I229" s="527"/>
    </row>
    <row r="230" spans="1:9" s="6" customFormat="1" ht="15.75">
      <c r="A230" s="5"/>
      <c r="B230" s="5"/>
      <c r="E230" s="8"/>
      <c r="F230" s="1"/>
      <c r="G230" s="50"/>
      <c r="H230" s="50"/>
      <c r="I230" s="7"/>
    </row>
    <row r="231" spans="1:9" s="6" customFormat="1" ht="15.75">
      <c r="A231" s="5"/>
      <c r="B231" s="4">
        <v>7</v>
      </c>
      <c r="C231" s="8"/>
      <c r="D231" s="518" t="s">
        <v>18</v>
      </c>
      <c r="E231" s="530"/>
      <c r="F231" s="464"/>
      <c r="G231" s="50"/>
      <c r="H231" s="50"/>
      <c r="I231" s="7"/>
    </row>
    <row r="232" spans="1:9" s="6" customFormat="1" ht="15.75">
      <c r="A232" s="5"/>
      <c r="B232" s="5"/>
      <c r="E232" s="8"/>
      <c r="F232" s="7"/>
      <c r="G232" s="50"/>
      <c r="H232" s="50"/>
      <c r="I232" s="7"/>
    </row>
    <row r="233" spans="1:9" s="6" customFormat="1" ht="15.75">
      <c r="A233" s="5"/>
      <c r="B233" s="4"/>
      <c r="C233" s="8"/>
      <c r="D233" s="8"/>
      <c r="E233" s="531" t="s">
        <v>28</v>
      </c>
      <c r="F233" s="529"/>
      <c r="G233" s="39">
        <f>SUM(G235,G242,)</f>
        <v>0</v>
      </c>
      <c r="H233" s="39">
        <f>SUM(H235,H242,)</f>
        <v>0</v>
      </c>
      <c r="I233" s="39">
        <f>SUM(I235,I242,)</f>
        <v>0</v>
      </c>
    </row>
    <row r="234" spans="1:9" s="6" customFormat="1" ht="15.75">
      <c r="A234" s="5"/>
      <c r="B234" s="4"/>
      <c r="C234" s="8"/>
      <c r="D234" s="8"/>
      <c r="E234" s="9"/>
      <c r="F234" s="1"/>
      <c r="G234" s="50"/>
      <c r="H234" s="50"/>
      <c r="I234" s="7"/>
    </row>
    <row r="235" spans="1:9" s="6" customFormat="1" ht="15.75">
      <c r="A235" s="5"/>
      <c r="B235" s="5"/>
      <c r="E235" s="518" t="s">
        <v>4</v>
      </c>
      <c r="F235" s="464"/>
      <c r="G235" s="39">
        <f>SUM(G236:G239)</f>
        <v>0</v>
      </c>
      <c r="H235" s="39">
        <f>SUM(H236:H239)</f>
        <v>0</v>
      </c>
      <c r="I235" s="39">
        <f>SUM(I236:I239)</f>
        <v>0</v>
      </c>
    </row>
    <row r="236" spans="1:9" s="6" customFormat="1" ht="15.75">
      <c r="A236" s="5"/>
      <c r="B236" s="5"/>
      <c r="E236" s="8"/>
      <c r="F236" s="7" t="s">
        <v>5</v>
      </c>
      <c r="G236" s="38"/>
      <c r="H236" s="38"/>
      <c r="I236" s="13"/>
    </row>
    <row r="237" spans="1:9" s="6" customFormat="1" ht="15.75">
      <c r="A237" s="5"/>
      <c r="B237" s="5"/>
      <c r="E237" s="8"/>
      <c r="F237" s="7" t="s">
        <v>6</v>
      </c>
      <c r="G237" s="38"/>
      <c r="H237" s="38"/>
      <c r="I237" s="13"/>
    </row>
    <row r="238" spans="1:9" s="6" customFormat="1" ht="15.75">
      <c r="A238" s="5"/>
      <c r="B238" s="5"/>
      <c r="E238" s="8"/>
      <c r="F238" s="7" t="s">
        <v>7</v>
      </c>
      <c r="G238" s="38"/>
      <c r="H238" s="38"/>
      <c r="I238" s="13"/>
    </row>
    <row r="239" spans="1:9" s="6" customFormat="1" ht="16.5" customHeight="1">
      <c r="A239" s="5"/>
      <c r="B239" s="5"/>
      <c r="E239" s="8"/>
      <c r="F239" s="7" t="s">
        <v>9</v>
      </c>
      <c r="G239" s="38"/>
      <c r="H239" s="38"/>
      <c r="I239" s="13"/>
    </row>
    <row r="240" spans="1:9" s="6" customFormat="1" ht="12.75" customHeight="1">
      <c r="A240" s="5"/>
      <c r="B240" s="5"/>
      <c r="E240" s="8"/>
      <c r="F240" s="7"/>
      <c r="G240" s="38"/>
      <c r="H240" s="38"/>
      <c r="I240" s="13"/>
    </row>
    <row r="241" spans="1:9" s="6" customFormat="1" ht="12.75" customHeight="1">
      <c r="A241" s="5"/>
      <c r="B241" s="5"/>
      <c r="E241" s="8"/>
      <c r="F241" s="7"/>
      <c r="G241" s="38"/>
      <c r="H241" s="38"/>
      <c r="I241" s="13"/>
    </row>
    <row r="242" spans="1:9" s="6" customFormat="1" ht="15.75" customHeight="1">
      <c r="A242" s="5"/>
      <c r="B242" s="5"/>
      <c r="E242" s="518" t="s">
        <v>11</v>
      </c>
      <c r="F242" s="464"/>
      <c r="G242" s="40">
        <f>SUM(G243:G244)</f>
        <v>0</v>
      </c>
      <c r="H242" s="40">
        <f>SUM(H243:H244)</f>
        <v>0</v>
      </c>
      <c r="I242" s="40">
        <f>SUM(I243:I244)</f>
        <v>0</v>
      </c>
    </row>
    <row r="243" spans="1:9" s="6" customFormat="1" ht="15.75">
      <c r="A243" s="5"/>
      <c r="B243" s="5"/>
      <c r="E243" s="8"/>
      <c r="F243" s="7" t="s">
        <v>12</v>
      </c>
      <c r="G243" s="38"/>
      <c r="H243" s="38"/>
      <c r="I243" s="13"/>
    </row>
    <row r="244" spans="1:9" s="6" customFormat="1" ht="15.75">
      <c r="A244" s="5"/>
      <c r="B244" s="5"/>
      <c r="E244" s="8"/>
      <c r="F244" s="7" t="s">
        <v>13</v>
      </c>
      <c r="G244" s="38"/>
      <c r="H244" s="38"/>
      <c r="I244" s="13"/>
    </row>
    <row r="245" spans="1:9" s="6" customFormat="1" ht="15.75">
      <c r="A245" s="5"/>
      <c r="B245" s="5"/>
      <c r="E245" s="8"/>
      <c r="F245" s="7"/>
      <c r="G245" s="39"/>
      <c r="H245" s="39"/>
      <c r="I245" s="14"/>
    </row>
    <row r="246" spans="1:9" s="6" customFormat="1" ht="15.75">
      <c r="A246" s="5"/>
      <c r="B246" s="5"/>
      <c r="E246" s="8"/>
      <c r="F246" s="7"/>
      <c r="G246" s="39"/>
      <c r="H246" s="39"/>
      <c r="I246" s="14"/>
    </row>
    <row r="247" spans="1:9" s="6" customFormat="1" ht="15.75">
      <c r="A247" s="5"/>
      <c r="B247" s="5"/>
      <c r="E247" s="8"/>
      <c r="F247" s="7"/>
      <c r="G247" s="39"/>
      <c r="H247" s="39"/>
      <c r="I247" s="14"/>
    </row>
    <row r="248" spans="1:9" s="6" customFormat="1" ht="15.75">
      <c r="A248" s="5"/>
      <c r="B248" s="5"/>
      <c r="E248" s="518" t="s">
        <v>29</v>
      </c>
      <c r="F248" s="464"/>
      <c r="G248" s="39">
        <f>SUM(G250:G254)</f>
        <v>0</v>
      </c>
      <c r="H248" s="39">
        <f>SUM(H250:H254)</f>
        <v>0</v>
      </c>
      <c r="I248" s="39">
        <f>SUM(I250:I254)</f>
        <v>0</v>
      </c>
    </row>
    <row r="249" spans="1:9" s="6" customFormat="1" ht="15.75">
      <c r="A249" s="5"/>
      <c r="B249" s="5"/>
      <c r="E249" s="8"/>
      <c r="F249" s="7"/>
      <c r="G249" s="39"/>
      <c r="H249" s="39"/>
      <c r="I249" s="14"/>
    </row>
    <row r="250" spans="1:9" s="6" customFormat="1" ht="15.75">
      <c r="A250" s="5"/>
      <c r="B250" s="5"/>
      <c r="E250" s="8"/>
      <c r="F250" s="7" t="s">
        <v>30</v>
      </c>
      <c r="G250" s="38"/>
      <c r="H250" s="38"/>
      <c r="I250" s="13"/>
    </row>
    <row r="251" spans="1:9" s="6" customFormat="1" ht="15.75">
      <c r="A251" s="5"/>
      <c r="B251" s="5"/>
      <c r="E251" s="8"/>
      <c r="F251" s="7" t="s">
        <v>31</v>
      </c>
      <c r="G251" s="38"/>
      <c r="H251" s="38"/>
      <c r="I251" s="13"/>
    </row>
    <row r="252" spans="1:9" s="6" customFormat="1" ht="15.75">
      <c r="A252" s="5"/>
      <c r="B252" s="5"/>
      <c r="E252" s="8"/>
      <c r="F252" s="7" t="s">
        <v>32</v>
      </c>
      <c r="G252" s="38"/>
      <c r="H252" s="38"/>
      <c r="I252" s="13"/>
    </row>
    <row r="253" spans="1:9" s="6" customFormat="1" ht="15.75">
      <c r="A253" s="5"/>
      <c r="B253" s="5"/>
      <c r="E253" s="8"/>
      <c r="F253" s="7" t="s">
        <v>167</v>
      </c>
      <c r="G253" s="38"/>
      <c r="H253" s="38"/>
      <c r="I253" s="13"/>
    </row>
    <row r="254" spans="1:9" s="6" customFormat="1" ht="15.75">
      <c r="A254" s="5"/>
      <c r="B254" s="5"/>
      <c r="E254" s="8"/>
      <c r="F254" s="7"/>
      <c r="G254" s="38"/>
      <c r="H254" s="38"/>
      <c r="I254" s="13"/>
    </row>
    <row r="255" spans="1:9" s="6" customFormat="1" ht="15.75">
      <c r="A255" s="5"/>
      <c r="B255" s="5"/>
      <c r="E255" s="8"/>
      <c r="F255" s="7"/>
      <c r="G255" s="38"/>
      <c r="H255" s="38"/>
      <c r="I255" s="13"/>
    </row>
    <row r="256" spans="1:9" s="6" customFormat="1" ht="15.75">
      <c r="A256" s="5"/>
      <c r="B256" s="5"/>
      <c r="E256" s="518" t="s">
        <v>33</v>
      </c>
      <c r="F256" s="464"/>
      <c r="G256" s="39"/>
      <c r="H256" s="40"/>
      <c r="I256" s="14"/>
    </row>
    <row r="257" spans="1:9" s="6" customFormat="1" ht="15.75">
      <c r="A257" s="5"/>
      <c r="B257" s="5"/>
      <c r="E257" s="8"/>
      <c r="F257" s="1"/>
      <c r="G257" s="50"/>
      <c r="H257" s="50"/>
      <c r="I257" s="7"/>
    </row>
    <row r="258" spans="1:9" s="6" customFormat="1" ht="15.75">
      <c r="A258" s="5"/>
      <c r="B258" s="4">
        <v>8</v>
      </c>
      <c r="C258" s="8"/>
      <c r="D258" s="518" t="s">
        <v>19</v>
      </c>
      <c r="E258" s="530"/>
      <c r="F258" s="464"/>
      <c r="G258" s="50"/>
      <c r="H258" s="50"/>
      <c r="I258" s="7"/>
    </row>
    <row r="259" spans="1:9" s="6" customFormat="1" ht="15.75">
      <c r="A259" s="5"/>
      <c r="B259" s="5"/>
      <c r="E259" s="8"/>
      <c r="F259" s="7"/>
      <c r="G259" s="50"/>
      <c r="H259" s="50"/>
      <c r="I259" s="7"/>
    </row>
    <row r="260" spans="1:9" s="6" customFormat="1" ht="15.75">
      <c r="A260" s="5"/>
      <c r="B260" s="4"/>
      <c r="C260" s="8"/>
      <c r="D260" s="8"/>
      <c r="E260" s="531" t="s">
        <v>28</v>
      </c>
      <c r="F260" s="529"/>
      <c r="G260" s="39">
        <f>SUM(G262,G269,)</f>
        <v>0</v>
      </c>
      <c r="H260" s="39">
        <f>SUM(H262,H269,)</f>
        <v>0</v>
      </c>
      <c r="I260" s="39">
        <f>SUM(I262,I269,)</f>
        <v>0</v>
      </c>
    </row>
    <row r="261" spans="1:9" s="6" customFormat="1" ht="15.75">
      <c r="A261" s="5"/>
      <c r="B261" s="4"/>
      <c r="C261" s="8"/>
      <c r="D261" s="8"/>
      <c r="E261" s="9"/>
      <c r="F261" s="1"/>
      <c r="G261" s="50"/>
      <c r="H261" s="50"/>
      <c r="I261" s="7"/>
    </row>
    <row r="262" spans="1:9" s="6" customFormat="1" ht="15.75">
      <c r="A262" s="5"/>
      <c r="B262" s="5"/>
      <c r="E262" s="518" t="s">
        <v>4</v>
      </c>
      <c r="F262" s="464"/>
      <c r="G262" s="39">
        <f>SUM(G263:G266)</f>
        <v>0</v>
      </c>
      <c r="H262" s="39">
        <f>SUM(H263:H266)</f>
        <v>0</v>
      </c>
      <c r="I262" s="39">
        <f>SUM(I263:I266)</f>
        <v>0</v>
      </c>
    </row>
    <row r="263" spans="1:9" s="6" customFormat="1" ht="15.75">
      <c r="A263" s="5"/>
      <c r="B263" s="5"/>
      <c r="E263" s="8"/>
      <c r="F263" s="7" t="s">
        <v>5</v>
      </c>
      <c r="G263" s="38"/>
      <c r="H263" s="38"/>
      <c r="I263" s="13"/>
    </row>
    <row r="264" spans="1:9" s="6" customFormat="1" ht="15.75">
      <c r="A264" s="5"/>
      <c r="B264" s="5"/>
      <c r="E264" s="8"/>
      <c r="F264" s="7" t="s">
        <v>6</v>
      </c>
      <c r="G264" s="38"/>
      <c r="H264" s="38"/>
      <c r="I264" s="13"/>
    </row>
    <row r="265" spans="1:9" s="6" customFormat="1" ht="15.75">
      <c r="A265" s="5"/>
      <c r="B265" s="5"/>
      <c r="E265" s="8"/>
      <c r="F265" s="7" t="s">
        <v>7</v>
      </c>
      <c r="G265" s="38"/>
      <c r="H265" s="38"/>
      <c r="I265" s="13"/>
    </row>
    <row r="266" spans="1:9" s="6" customFormat="1" ht="16.5" customHeight="1">
      <c r="A266" s="5"/>
      <c r="B266" s="5"/>
      <c r="E266" s="8"/>
      <c r="F266" s="7" t="s">
        <v>9</v>
      </c>
      <c r="G266" s="38"/>
      <c r="H266" s="38"/>
      <c r="I266" s="13"/>
    </row>
    <row r="267" spans="1:9" s="6" customFormat="1" ht="12.75" customHeight="1">
      <c r="A267" s="5"/>
      <c r="B267" s="5"/>
      <c r="E267" s="8"/>
      <c r="F267" s="7"/>
      <c r="G267" s="38"/>
      <c r="H267" s="38"/>
      <c r="I267" s="13"/>
    </row>
    <row r="268" spans="1:9" s="6" customFormat="1" ht="12.75" customHeight="1">
      <c r="A268" s="5"/>
      <c r="B268" s="5"/>
      <c r="E268" s="8"/>
      <c r="F268" s="7"/>
      <c r="G268" s="38"/>
      <c r="H268" s="38"/>
      <c r="I268" s="13"/>
    </row>
    <row r="269" spans="1:9" s="6" customFormat="1" ht="15.75" customHeight="1">
      <c r="A269" s="5"/>
      <c r="B269" s="5"/>
      <c r="E269" s="518" t="s">
        <v>11</v>
      </c>
      <c r="F269" s="464"/>
      <c r="G269" s="40">
        <f>SUM(G270:G271)</f>
        <v>0</v>
      </c>
      <c r="H269" s="40">
        <f>SUM(H270:H271)</f>
        <v>0</v>
      </c>
      <c r="I269" s="40">
        <f>SUM(I270:I271)</f>
        <v>0</v>
      </c>
    </row>
    <row r="270" spans="1:9" s="6" customFormat="1" ht="15.75">
      <c r="A270" s="5"/>
      <c r="B270" s="5"/>
      <c r="E270" s="8"/>
      <c r="F270" s="7" t="s">
        <v>12</v>
      </c>
      <c r="G270" s="38"/>
      <c r="H270" s="38"/>
      <c r="I270" s="13"/>
    </row>
    <row r="271" spans="1:9" s="6" customFormat="1" ht="15.75">
      <c r="A271" s="5"/>
      <c r="B271" s="5"/>
      <c r="E271" s="8"/>
      <c r="F271" s="7" t="s">
        <v>13</v>
      </c>
      <c r="G271" s="38"/>
      <c r="H271" s="38"/>
      <c r="I271" s="13"/>
    </row>
    <row r="272" spans="1:9" s="6" customFormat="1" ht="15.75">
      <c r="A272" s="5"/>
      <c r="B272" s="5"/>
      <c r="E272" s="8"/>
      <c r="F272" s="7"/>
      <c r="G272" s="39"/>
      <c r="H272" s="39"/>
      <c r="I272" s="14"/>
    </row>
    <row r="273" spans="1:9" s="6" customFormat="1" ht="15.75">
      <c r="A273" s="5"/>
      <c r="B273" s="5"/>
      <c r="E273" s="8"/>
      <c r="F273" s="7"/>
      <c r="G273" s="39"/>
      <c r="H273" s="39"/>
      <c r="I273" s="14"/>
    </row>
    <row r="274" spans="1:9" s="6" customFormat="1" ht="15.75">
      <c r="A274" s="5"/>
      <c r="B274" s="5"/>
      <c r="E274" s="8"/>
      <c r="F274" s="7"/>
      <c r="G274" s="39"/>
      <c r="H274" s="39"/>
      <c r="I274" s="14"/>
    </row>
    <row r="275" spans="1:9" s="6" customFormat="1" ht="15.75">
      <c r="A275" s="5"/>
      <c r="B275" s="5"/>
      <c r="E275" s="518" t="s">
        <v>29</v>
      </c>
      <c r="F275" s="464"/>
      <c r="G275" s="39">
        <f>SUM(G277:G281)</f>
        <v>0</v>
      </c>
      <c r="H275" s="39">
        <f>SUM(H277:H281)</f>
        <v>0</v>
      </c>
      <c r="I275" s="39">
        <f>SUM(I277:I281)</f>
        <v>0</v>
      </c>
    </row>
    <row r="276" spans="1:9" s="6" customFormat="1" ht="15.75">
      <c r="A276" s="5"/>
      <c r="B276" s="5"/>
      <c r="E276" s="8"/>
      <c r="F276" s="7"/>
      <c r="G276" s="39"/>
      <c r="H276" s="39"/>
      <c r="I276" s="14"/>
    </row>
    <row r="277" spans="1:9" s="6" customFormat="1" ht="15.75">
      <c r="A277" s="5"/>
      <c r="B277" s="5"/>
      <c r="E277" s="8"/>
      <c r="F277" s="7" t="s">
        <v>30</v>
      </c>
      <c r="G277" s="38"/>
      <c r="H277" s="38"/>
      <c r="I277" s="13"/>
    </row>
    <row r="278" spans="1:9" s="6" customFormat="1" ht="15.75">
      <c r="A278" s="5"/>
      <c r="B278" s="5"/>
      <c r="E278" s="8"/>
      <c r="F278" s="7" t="s">
        <v>31</v>
      </c>
      <c r="G278" s="38"/>
      <c r="H278" s="38"/>
      <c r="I278" s="13"/>
    </row>
    <row r="279" spans="1:9" s="6" customFormat="1" ht="15.75">
      <c r="A279" s="5"/>
      <c r="B279" s="5"/>
      <c r="E279" s="8"/>
      <c r="F279" s="7" t="s">
        <v>32</v>
      </c>
      <c r="G279" s="38"/>
      <c r="H279" s="38"/>
      <c r="I279" s="13"/>
    </row>
    <row r="280" spans="1:9" s="6" customFormat="1" ht="15.75">
      <c r="A280" s="5"/>
      <c r="B280" s="5"/>
      <c r="E280" s="8"/>
      <c r="F280" s="7" t="s">
        <v>167</v>
      </c>
      <c r="G280" s="38"/>
      <c r="H280" s="38"/>
      <c r="I280" s="13"/>
    </row>
    <row r="281" spans="1:9" s="6" customFormat="1" ht="15.75">
      <c r="A281" s="5"/>
      <c r="B281" s="5"/>
      <c r="E281" s="8"/>
      <c r="F281" s="7" t="s">
        <v>166</v>
      </c>
      <c r="G281" s="38"/>
      <c r="H281" s="38"/>
      <c r="I281" s="13"/>
    </row>
    <row r="282" spans="1:9" s="6" customFormat="1" ht="15.75">
      <c r="A282" s="5"/>
      <c r="B282" s="5"/>
      <c r="E282" s="8"/>
      <c r="F282" s="7"/>
      <c r="G282" s="38"/>
      <c r="H282" s="38"/>
      <c r="I282" s="13"/>
    </row>
    <row r="283" spans="1:9" s="6" customFormat="1" ht="15.75">
      <c r="A283" s="5"/>
      <c r="B283" s="5"/>
      <c r="E283" s="518" t="s">
        <v>33</v>
      </c>
      <c r="F283" s="464"/>
      <c r="G283" s="39"/>
      <c r="H283" s="40"/>
      <c r="I283" s="14"/>
    </row>
    <row r="284" spans="1:9" s="5" customFormat="1" ht="30" customHeight="1">
      <c r="A284" s="532" t="s">
        <v>84</v>
      </c>
      <c r="B284" s="533"/>
      <c r="C284" s="537" t="s">
        <v>3</v>
      </c>
      <c r="D284" s="538"/>
      <c r="E284" s="538"/>
      <c r="F284" s="539"/>
      <c r="G284" s="543" t="s">
        <v>168</v>
      </c>
      <c r="H284" s="526" t="s">
        <v>126</v>
      </c>
      <c r="I284" s="526" t="s">
        <v>169</v>
      </c>
    </row>
    <row r="285" spans="1:9" s="5" customFormat="1" ht="21" customHeight="1">
      <c r="A285" s="532" t="s">
        <v>83</v>
      </c>
      <c r="B285" s="532"/>
      <c r="C285" s="540"/>
      <c r="D285" s="540"/>
      <c r="E285" s="540"/>
      <c r="F285" s="527"/>
      <c r="G285" s="544"/>
      <c r="H285" s="527"/>
      <c r="I285" s="527"/>
    </row>
    <row r="286" spans="1:9" s="6" customFormat="1" ht="15.75">
      <c r="A286" s="5"/>
      <c r="B286" s="5"/>
      <c r="E286" s="8"/>
      <c r="F286" s="1"/>
      <c r="G286" s="50"/>
      <c r="H286" s="50"/>
      <c r="I286" s="7"/>
    </row>
    <row r="287" spans="1:9" s="6" customFormat="1" ht="15.75" customHeight="1">
      <c r="A287" s="5"/>
      <c r="B287" s="4">
        <v>9</v>
      </c>
      <c r="C287" s="518" t="s">
        <v>26</v>
      </c>
      <c r="D287" s="542"/>
      <c r="E287" s="542"/>
      <c r="F287" s="464"/>
      <c r="G287" s="50"/>
      <c r="H287" s="50"/>
      <c r="I287" s="7"/>
    </row>
    <row r="288" spans="1:9" s="6" customFormat="1" ht="15.75">
      <c r="A288" s="5"/>
      <c r="B288" s="5"/>
      <c r="E288" s="8"/>
      <c r="F288" s="7"/>
      <c r="G288" s="50"/>
      <c r="H288" s="50"/>
      <c r="I288" s="7"/>
    </row>
    <row r="289" spans="1:9" s="6" customFormat="1" ht="15.75">
      <c r="A289" s="5"/>
      <c r="B289" s="4"/>
      <c r="C289" s="8"/>
      <c r="D289" s="8"/>
      <c r="E289" s="531" t="s">
        <v>28</v>
      </c>
      <c r="F289" s="529"/>
      <c r="G289" s="39">
        <f>SUM(G291,G298,)</f>
        <v>0</v>
      </c>
      <c r="H289" s="39">
        <f>SUM(H291,H298,)</f>
        <v>0</v>
      </c>
      <c r="I289" s="39">
        <f>SUM(I291,I298,)</f>
        <v>0</v>
      </c>
    </row>
    <row r="290" spans="1:9" s="6" customFormat="1" ht="15.75">
      <c r="A290" s="5"/>
      <c r="B290" s="4"/>
      <c r="C290" s="8"/>
      <c r="D290" s="8"/>
      <c r="E290" s="9"/>
      <c r="F290" s="1"/>
      <c r="G290" s="50"/>
      <c r="H290" s="50"/>
      <c r="I290" s="7"/>
    </row>
    <row r="291" spans="1:9" s="6" customFormat="1" ht="15.75">
      <c r="A291" s="5"/>
      <c r="B291" s="5"/>
      <c r="E291" s="518" t="s">
        <v>4</v>
      </c>
      <c r="F291" s="464"/>
      <c r="G291" s="39">
        <f>SUM(G292:G295)</f>
        <v>0</v>
      </c>
      <c r="H291" s="39">
        <f>SUM(H292:H295)</f>
        <v>0</v>
      </c>
      <c r="I291" s="39">
        <f>SUM(I292:I295)</f>
        <v>0</v>
      </c>
    </row>
    <row r="292" spans="1:9" s="6" customFormat="1" ht="15.75">
      <c r="A292" s="5"/>
      <c r="B292" s="5"/>
      <c r="E292" s="8"/>
      <c r="F292" s="7" t="s">
        <v>5</v>
      </c>
      <c r="G292" s="38"/>
      <c r="H292" s="38"/>
      <c r="I292" s="13"/>
    </row>
    <row r="293" spans="1:9" s="6" customFormat="1" ht="15.75">
      <c r="A293" s="5"/>
      <c r="B293" s="5"/>
      <c r="E293" s="8"/>
      <c r="F293" s="7" t="s">
        <v>6</v>
      </c>
      <c r="G293" s="38"/>
      <c r="H293" s="38"/>
      <c r="I293" s="13"/>
    </row>
    <row r="294" spans="1:9" s="6" customFormat="1" ht="15.75">
      <c r="A294" s="5"/>
      <c r="B294" s="5"/>
      <c r="E294" s="8"/>
      <c r="F294" s="7" t="s">
        <v>7</v>
      </c>
      <c r="G294" s="38"/>
      <c r="H294" s="38"/>
      <c r="I294" s="13"/>
    </row>
    <row r="295" spans="1:9" s="6" customFormat="1" ht="16.5" customHeight="1">
      <c r="A295" s="5"/>
      <c r="B295" s="5"/>
      <c r="E295" s="8"/>
      <c r="F295" s="7" t="s">
        <v>9</v>
      </c>
      <c r="G295" s="38"/>
      <c r="H295" s="38"/>
      <c r="I295" s="13"/>
    </row>
    <row r="296" spans="1:9" s="6" customFormat="1" ht="12.75" customHeight="1">
      <c r="A296" s="5"/>
      <c r="B296" s="5"/>
      <c r="E296" s="8"/>
      <c r="F296" s="7"/>
      <c r="G296" s="38"/>
      <c r="H296" s="38"/>
      <c r="I296" s="13"/>
    </row>
    <row r="297" spans="1:9" s="6" customFormat="1" ht="12.75" customHeight="1">
      <c r="A297" s="5"/>
      <c r="B297" s="5"/>
      <c r="E297" s="8"/>
      <c r="F297" s="7"/>
      <c r="G297" s="38"/>
      <c r="H297" s="38"/>
      <c r="I297" s="13"/>
    </row>
    <row r="298" spans="1:9" s="6" customFormat="1" ht="15.75" customHeight="1">
      <c r="A298" s="5"/>
      <c r="B298" s="5"/>
      <c r="E298" s="518" t="s">
        <v>11</v>
      </c>
      <c r="F298" s="464"/>
      <c r="G298" s="40">
        <f>SUM(G299:G300)</f>
        <v>0</v>
      </c>
      <c r="H298" s="40">
        <f>SUM(H299:H300)</f>
        <v>0</v>
      </c>
      <c r="I298" s="40">
        <f>SUM(I299:I300)</f>
        <v>0</v>
      </c>
    </row>
    <row r="299" spans="1:9" s="6" customFormat="1" ht="15.75">
      <c r="A299" s="5"/>
      <c r="B299" s="5"/>
      <c r="E299" s="8"/>
      <c r="F299" s="7" t="s">
        <v>12</v>
      </c>
      <c r="G299" s="38"/>
      <c r="H299" s="38"/>
      <c r="I299" s="13"/>
    </row>
    <row r="300" spans="1:9" s="6" customFormat="1" ht="15.75">
      <c r="A300" s="5"/>
      <c r="B300" s="5"/>
      <c r="E300" s="8"/>
      <c r="F300" s="7" t="s">
        <v>13</v>
      </c>
      <c r="G300" s="38"/>
      <c r="H300" s="38"/>
      <c r="I300" s="13"/>
    </row>
    <row r="301" spans="1:9" s="6" customFormat="1" ht="15.75">
      <c r="A301" s="5"/>
      <c r="B301" s="5"/>
      <c r="E301" s="8"/>
      <c r="F301" s="7"/>
      <c r="G301" s="39"/>
      <c r="H301" s="39"/>
      <c r="I301" s="14"/>
    </row>
    <row r="302" spans="1:9" s="6" customFormat="1" ht="15.75">
      <c r="A302" s="5"/>
      <c r="B302" s="5"/>
      <c r="E302" s="8"/>
      <c r="F302" s="7"/>
      <c r="G302" s="39"/>
      <c r="H302" s="39"/>
      <c r="I302" s="14"/>
    </row>
    <row r="303" spans="1:9" s="6" customFormat="1" ht="15.75">
      <c r="A303" s="5"/>
      <c r="B303" s="5"/>
      <c r="E303" s="8"/>
      <c r="F303" s="7"/>
      <c r="G303" s="39"/>
      <c r="H303" s="39"/>
      <c r="I303" s="14"/>
    </row>
    <row r="304" spans="1:9" s="6" customFormat="1" ht="15.75">
      <c r="A304" s="5"/>
      <c r="B304" s="5"/>
      <c r="E304" s="518" t="s">
        <v>29</v>
      </c>
      <c r="F304" s="464"/>
      <c r="G304" s="39">
        <f>SUM(G306:G310)</f>
        <v>0</v>
      </c>
      <c r="H304" s="39">
        <f>SUM(H306:H310)</f>
        <v>0</v>
      </c>
      <c r="I304" s="39">
        <f>SUM(I306:I310)</f>
        <v>0</v>
      </c>
    </row>
    <row r="305" spans="1:9" s="6" customFormat="1" ht="15.75">
      <c r="A305" s="5"/>
      <c r="B305" s="5"/>
      <c r="E305" s="8"/>
      <c r="F305" s="7"/>
      <c r="G305" s="39"/>
      <c r="H305" s="39"/>
      <c r="I305" s="14"/>
    </row>
    <row r="306" spans="1:9" s="6" customFormat="1" ht="15.75">
      <c r="A306" s="5"/>
      <c r="B306" s="5"/>
      <c r="E306" s="8"/>
      <c r="F306" s="7" t="s">
        <v>30</v>
      </c>
      <c r="G306" s="38"/>
      <c r="H306" s="38"/>
      <c r="I306" s="13"/>
    </row>
    <row r="307" spans="1:9" s="6" customFormat="1" ht="15.75">
      <c r="A307" s="5"/>
      <c r="B307" s="5"/>
      <c r="E307" s="8"/>
      <c r="F307" s="7" t="s">
        <v>31</v>
      </c>
      <c r="G307" s="38"/>
      <c r="H307" s="38"/>
      <c r="I307" s="13"/>
    </row>
    <row r="308" spans="1:9" s="6" customFormat="1" ht="15.75">
      <c r="A308" s="5"/>
      <c r="B308" s="5"/>
      <c r="E308" s="8"/>
      <c r="F308" s="7" t="s">
        <v>32</v>
      </c>
      <c r="G308" s="38"/>
      <c r="H308" s="38"/>
      <c r="I308" s="13"/>
    </row>
    <row r="309" spans="1:9" s="6" customFormat="1" ht="15.75">
      <c r="A309" s="5"/>
      <c r="B309" s="5"/>
      <c r="E309" s="8"/>
      <c r="F309" s="7" t="s">
        <v>167</v>
      </c>
      <c r="G309" s="38"/>
      <c r="H309" s="38"/>
      <c r="I309" s="13"/>
    </row>
    <row r="310" spans="1:9" s="6" customFormat="1" ht="15.75">
      <c r="A310" s="5"/>
      <c r="B310" s="5"/>
      <c r="E310" s="8"/>
      <c r="F310" s="7"/>
      <c r="G310" s="38"/>
      <c r="H310" s="38"/>
      <c r="I310" s="13"/>
    </row>
    <row r="311" spans="1:9" s="6" customFormat="1" ht="15.75">
      <c r="A311" s="5"/>
      <c r="B311" s="5"/>
      <c r="E311" s="8"/>
      <c r="F311" s="7"/>
      <c r="G311" s="38"/>
      <c r="H311" s="38"/>
      <c r="I311" s="13"/>
    </row>
    <row r="312" spans="1:9" s="6" customFormat="1" ht="15.75">
      <c r="A312" s="5"/>
      <c r="B312" s="5"/>
      <c r="E312" s="518" t="s">
        <v>33</v>
      </c>
      <c r="F312" s="464"/>
      <c r="G312" s="39"/>
      <c r="H312" s="40"/>
      <c r="I312" s="14"/>
    </row>
    <row r="313" spans="1:9" s="6" customFormat="1" ht="15.75">
      <c r="A313" s="5"/>
      <c r="B313" s="5"/>
      <c r="E313" s="8"/>
      <c r="F313" s="1"/>
      <c r="G313" s="50"/>
      <c r="H313" s="50"/>
      <c r="I313" s="7"/>
    </row>
    <row r="314" spans="1:9" s="6" customFormat="1" ht="15.75">
      <c r="A314" s="4">
        <v>3</v>
      </c>
      <c r="B314" s="4"/>
      <c r="C314" s="518" t="s">
        <v>172</v>
      </c>
      <c r="D314" s="530"/>
      <c r="E314" s="530"/>
      <c r="F314" s="464"/>
      <c r="G314" s="50"/>
      <c r="H314" s="50"/>
      <c r="I314" s="7"/>
    </row>
    <row r="315" spans="1:9" s="6" customFormat="1" ht="15.75">
      <c r="A315" s="5"/>
      <c r="B315" s="5"/>
      <c r="E315" s="8"/>
      <c r="F315" s="7"/>
      <c r="G315" s="50"/>
      <c r="H315" s="50"/>
      <c r="I315" s="7"/>
    </row>
    <row r="316" spans="1:9" s="6" customFormat="1" ht="15.75">
      <c r="A316" s="5"/>
      <c r="B316" s="4"/>
      <c r="C316" s="8"/>
      <c r="D316" s="8"/>
      <c r="E316" s="531" t="s">
        <v>28</v>
      </c>
      <c r="F316" s="529"/>
      <c r="G316" s="39">
        <f>SUM(G318,G325,)</f>
        <v>0</v>
      </c>
      <c r="H316" s="39">
        <f>SUM(H318,H325,)</f>
        <v>0</v>
      </c>
      <c r="I316" s="39">
        <f>SUM(I318,I325,)</f>
        <v>0</v>
      </c>
    </row>
    <row r="317" spans="1:9" s="6" customFormat="1" ht="15.75">
      <c r="A317" s="5"/>
      <c r="B317" s="4"/>
      <c r="C317" s="8"/>
      <c r="D317" s="8"/>
      <c r="E317" s="9"/>
      <c r="F317" s="1"/>
      <c r="G317" s="50"/>
      <c r="H317" s="50"/>
      <c r="I317" s="7"/>
    </row>
    <row r="318" spans="1:9" s="6" customFormat="1" ht="15.75">
      <c r="A318" s="5"/>
      <c r="B318" s="5"/>
      <c r="E318" s="518" t="s">
        <v>4</v>
      </c>
      <c r="F318" s="464"/>
      <c r="G318" s="39">
        <f>SUM(G319:G322)</f>
        <v>0</v>
      </c>
      <c r="H318" s="39">
        <f>SUM(H319:H322)</f>
        <v>0</v>
      </c>
      <c r="I318" s="39">
        <f>SUM(I319:I322)</f>
        <v>0</v>
      </c>
    </row>
    <row r="319" spans="1:9" s="6" customFormat="1" ht="15.75">
      <c r="A319" s="5"/>
      <c r="B319" s="5"/>
      <c r="E319" s="8"/>
      <c r="F319" s="7" t="s">
        <v>5</v>
      </c>
      <c r="G319" s="38"/>
      <c r="H319" s="38"/>
      <c r="I319" s="13"/>
    </row>
    <row r="320" spans="1:9" s="6" customFormat="1" ht="15.75">
      <c r="A320" s="5"/>
      <c r="B320" s="5"/>
      <c r="E320" s="8"/>
      <c r="F320" s="7" t="s">
        <v>6</v>
      </c>
      <c r="G320" s="38"/>
      <c r="H320" s="38"/>
      <c r="I320" s="13"/>
    </row>
    <row r="321" spans="1:9" s="6" customFormat="1" ht="15.75">
      <c r="A321" s="5"/>
      <c r="B321" s="5"/>
      <c r="E321" s="8"/>
      <c r="F321" s="7" t="s">
        <v>7</v>
      </c>
      <c r="G321" s="38"/>
      <c r="H321" s="38"/>
      <c r="I321" s="13"/>
    </row>
    <row r="322" spans="1:9" s="6" customFormat="1" ht="16.5" customHeight="1">
      <c r="A322" s="5"/>
      <c r="B322" s="5"/>
      <c r="E322" s="8"/>
      <c r="F322" s="7" t="s">
        <v>9</v>
      </c>
      <c r="G322" s="38"/>
      <c r="H322" s="38"/>
      <c r="I322" s="13"/>
    </row>
    <row r="323" spans="1:9" s="6" customFormat="1" ht="12.75" customHeight="1">
      <c r="A323" s="5"/>
      <c r="B323" s="5"/>
      <c r="E323" s="8"/>
      <c r="F323" s="7"/>
      <c r="G323" s="38"/>
      <c r="H323" s="38"/>
      <c r="I323" s="13"/>
    </row>
    <row r="324" spans="1:9" s="6" customFormat="1" ht="12.75" customHeight="1">
      <c r="A324" s="5"/>
      <c r="B324" s="5"/>
      <c r="E324" s="8"/>
      <c r="F324" s="7"/>
      <c r="G324" s="38"/>
      <c r="H324" s="38"/>
      <c r="I324" s="13"/>
    </row>
    <row r="325" spans="1:9" s="6" customFormat="1" ht="15.75" customHeight="1">
      <c r="A325" s="5"/>
      <c r="B325" s="5"/>
      <c r="E325" s="518" t="s">
        <v>11</v>
      </c>
      <c r="F325" s="464"/>
      <c r="G325" s="40">
        <f>SUM(G326:G327)</f>
        <v>0</v>
      </c>
      <c r="H325" s="40">
        <f>SUM(H326:H327)</f>
        <v>0</v>
      </c>
      <c r="I325" s="40">
        <f>SUM(I326:I327)</f>
        <v>0</v>
      </c>
    </row>
    <row r="326" spans="1:9" s="6" customFormat="1" ht="15.75">
      <c r="A326" s="5"/>
      <c r="B326" s="5"/>
      <c r="E326" s="8"/>
      <c r="F326" s="7" t="s">
        <v>12</v>
      </c>
      <c r="G326" s="38"/>
      <c r="H326" s="38"/>
      <c r="I326" s="13"/>
    </row>
    <row r="327" spans="1:9" s="6" customFormat="1" ht="15.75">
      <c r="A327" s="5"/>
      <c r="B327" s="5"/>
      <c r="E327" s="8"/>
      <c r="F327" s="7" t="s">
        <v>13</v>
      </c>
      <c r="G327" s="38"/>
      <c r="H327" s="38"/>
      <c r="I327" s="13"/>
    </row>
    <row r="328" spans="1:9" s="6" customFormat="1" ht="15.75">
      <c r="A328" s="5"/>
      <c r="B328" s="5"/>
      <c r="E328" s="8"/>
      <c r="F328" s="7"/>
      <c r="G328" s="39"/>
      <c r="H328" s="39"/>
      <c r="I328" s="14"/>
    </row>
    <row r="329" spans="1:9" s="6" customFormat="1" ht="15.75">
      <c r="A329" s="5"/>
      <c r="B329" s="5"/>
      <c r="E329" s="8"/>
      <c r="F329" s="7"/>
      <c r="G329" s="39"/>
      <c r="H329" s="39"/>
      <c r="I329" s="14"/>
    </row>
    <row r="330" spans="1:9" s="6" customFormat="1" ht="15.75">
      <c r="A330" s="5"/>
      <c r="B330" s="5"/>
      <c r="E330" s="8"/>
      <c r="F330" s="7"/>
      <c r="G330" s="39"/>
      <c r="H330" s="39"/>
      <c r="I330" s="14"/>
    </row>
    <row r="331" spans="1:9" s="6" customFormat="1" ht="15.75">
      <c r="A331" s="5"/>
      <c r="B331" s="5"/>
      <c r="E331" s="518" t="s">
        <v>29</v>
      </c>
      <c r="F331" s="464"/>
      <c r="G331" s="39">
        <f>SUM(G333:G337)</f>
        <v>0</v>
      </c>
      <c r="H331" s="39">
        <f>SUM(H333:H337)</f>
        <v>0</v>
      </c>
      <c r="I331" s="39">
        <f>SUM(I333:I337)</f>
        <v>0</v>
      </c>
    </row>
    <row r="332" spans="1:9" s="6" customFormat="1" ht="15.75">
      <c r="A332" s="5"/>
      <c r="B332" s="5"/>
      <c r="E332" s="8"/>
      <c r="F332" s="7"/>
      <c r="G332" s="39"/>
      <c r="H332" s="39"/>
      <c r="I332" s="14"/>
    </row>
    <row r="333" spans="1:9" s="6" customFormat="1" ht="15.75">
      <c r="A333" s="5"/>
      <c r="B333" s="5"/>
      <c r="E333" s="8"/>
      <c r="F333" s="7" t="s">
        <v>30</v>
      </c>
      <c r="G333" s="38"/>
      <c r="H333" s="38"/>
      <c r="I333" s="13"/>
    </row>
    <row r="334" spans="1:9" s="6" customFormat="1" ht="15.75">
      <c r="A334" s="5"/>
      <c r="B334" s="5"/>
      <c r="E334" s="8"/>
      <c r="F334" s="7" t="s">
        <v>31</v>
      </c>
      <c r="G334" s="38"/>
      <c r="H334" s="38"/>
      <c r="I334" s="13"/>
    </row>
    <row r="335" spans="1:9" s="6" customFormat="1" ht="15.75">
      <c r="A335" s="5"/>
      <c r="B335" s="5"/>
      <c r="E335" s="8"/>
      <c r="F335" s="7" t="s">
        <v>32</v>
      </c>
      <c r="G335" s="38"/>
      <c r="H335" s="38"/>
      <c r="I335" s="13"/>
    </row>
    <row r="336" spans="1:9" s="6" customFormat="1" ht="15.75">
      <c r="A336" s="5"/>
      <c r="B336" s="5"/>
      <c r="E336" s="8"/>
      <c r="F336" s="7" t="s">
        <v>167</v>
      </c>
      <c r="G336" s="38"/>
      <c r="H336" s="38"/>
      <c r="I336" s="13"/>
    </row>
    <row r="337" spans="1:9" s="6" customFormat="1" ht="15.75">
      <c r="A337" s="5"/>
      <c r="B337" s="5"/>
      <c r="E337" s="8"/>
      <c r="F337" s="7"/>
      <c r="G337" s="38"/>
      <c r="H337" s="38"/>
      <c r="I337" s="13"/>
    </row>
    <row r="338" spans="1:9" s="6" customFormat="1" ht="15.75">
      <c r="A338" s="5"/>
      <c r="B338" s="5"/>
      <c r="E338" s="8"/>
      <c r="F338" s="7"/>
      <c r="G338" s="38"/>
      <c r="H338" s="38"/>
      <c r="I338" s="13"/>
    </row>
    <row r="339" spans="1:9" s="6" customFormat="1" ht="15.75">
      <c r="A339" s="5"/>
      <c r="B339" s="5"/>
      <c r="E339" s="518" t="s">
        <v>33</v>
      </c>
      <c r="F339" s="464"/>
      <c r="G339" s="39"/>
      <c r="H339" s="40"/>
      <c r="I339" s="14"/>
    </row>
    <row r="340" spans="1:9" s="5" customFormat="1" ht="30" customHeight="1">
      <c r="A340" s="532" t="s">
        <v>84</v>
      </c>
      <c r="B340" s="533"/>
      <c r="C340" s="537" t="s">
        <v>3</v>
      </c>
      <c r="D340" s="538"/>
      <c r="E340" s="538"/>
      <c r="F340" s="539"/>
      <c r="G340" s="543" t="s">
        <v>168</v>
      </c>
      <c r="H340" s="526" t="s">
        <v>126</v>
      </c>
      <c r="I340" s="526" t="s">
        <v>169</v>
      </c>
    </row>
    <row r="341" spans="1:9" s="5" customFormat="1" ht="21" customHeight="1">
      <c r="A341" s="532" t="s">
        <v>83</v>
      </c>
      <c r="B341" s="532"/>
      <c r="C341" s="540"/>
      <c r="D341" s="540"/>
      <c r="E341" s="540"/>
      <c r="F341" s="527"/>
      <c r="G341" s="544"/>
      <c r="H341" s="527"/>
      <c r="I341" s="527"/>
    </row>
    <row r="342" spans="1:9" s="6" customFormat="1" ht="15.75">
      <c r="A342" s="5"/>
      <c r="B342" s="5"/>
      <c r="E342" s="8"/>
      <c r="F342" s="1"/>
      <c r="G342" s="50"/>
      <c r="H342" s="50"/>
      <c r="I342" s="7"/>
    </row>
    <row r="343" spans="1:9" s="6" customFormat="1" ht="15.75">
      <c r="A343" s="4">
        <v>4</v>
      </c>
      <c r="B343" s="4"/>
      <c r="C343" s="518" t="s">
        <v>20</v>
      </c>
      <c r="D343" s="530"/>
      <c r="E343" s="530"/>
      <c r="F343" s="464"/>
      <c r="G343" s="50"/>
      <c r="H343" s="50"/>
      <c r="I343" s="7"/>
    </row>
    <row r="344" spans="1:9" s="6" customFormat="1" ht="15.75">
      <c r="A344" s="5"/>
      <c r="B344" s="5"/>
      <c r="E344" s="8"/>
      <c r="F344" s="7"/>
      <c r="G344" s="50"/>
      <c r="H344" s="50"/>
      <c r="I344" s="7"/>
    </row>
    <row r="345" spans="1:9" s="6" customFormat="1" ht="15.75">
      <c r="A345" s="5"/>
      <c r="B345" s="4"/>
      <c r="C345" s="8"/>
      <c r="D345" s="8"/>
      <c r="E345" s="531" t="s">
        <v>28</v>
      </c>
      <c r="F345" s="529"/>
      <c r="G345" s="39">
        <f>SUM(G347,G354,)</f>
        <v>0</v>
      </c>
      <c r="H345" s="39">
        <f>SUM(H347,H354,)</f>
        <v>0</v>
      </c>
      <c r="I345" s="39">
        <f>SUM(I347,I354,)</f>
        <v>0</v>
      </c>
    </row>
    <row r="346" spans="1:9" s="6" customFormat="1" ht="15.75">
      <c r="A346" s="5"/>
      <c r="B346" s="4"/>
      <c r="C346" s="8"/>
      <c r="D346" s="8"/>
      <c r="E346" s="9"/>
      <c r="F346" s="1"/>
      <c r="G346" s="50"/>
      <c r="H346" s="50"/>
      <c r="I346" s="7"/>
    </row>
    <row r="347" spans="1:9" s="6" customFormat="1" ht="15.75">
      <c r="A347" s="5"/>
      <c r="B347" s="5"/>
      <c r="E347" s="518" t="s">
        <v>4</v>
      </c>
      <c r="F347" s="464"/>
      <c r="G347" s="39">
        <f>SUM(G348:G351)</f>
        <v>0</v>
      </c>
      <c r="H347" s="39">
        <f>SUM(H348:H351)</f>
        <v>0</v>
      </c>
      <c r="I347" s="39">
        <f>SUM(I348:I351)</f>
        <v>0</v>
      </c>
    </row>
    <row r="348" spans="1:9" s="6" customFormat="1" ht="15.75">
      <c r="A348" s="5"/>
      <c r="B348" s="5"/>
      <c r="E348" s="8"/>
      <c r="F348" s="7" t="s">
        <v>5</v>
      </c>
      <c r="G348" s="38"/>
      <c r="H348" s="38"/>
      <c r="I348" s="13"/>
    </row>
    <row r="349" spans="1:9" s="6" customFormat="1" ht="15.75">
      <c r="A349" s="5"/>
      <c r="B349" s="5"/>
      <c r="E349" s="8"/>
      <c r="F349" s="7" t="s">
        <v>6</v>
      </c>
      <c r="G349" s="38"/>
      <c r="H349" s="38"/>
      <c r="I349" s="13"/>
    </row>
    <row r="350" spans="1:9" s="6" customFormat="1" ht="15.75">
      <c r="A350" s="5"/>
      <c r="B350" s="5"/>
      <c r="E350" s="8"/>
      <c r="F350" s="7" t="s">
        <v>7</v>
      </c>
      <c r="G350" s="38"/>
      <c r="H350" s="38"/>
      <c r="I350" s="13"/>
    </row>
    <row r="351" spans="1:9" s="6" customFormat="1" ht="16.5" customHeight="1">
      <c r="A351" s="5"/>
      <c r="B351" s="5"/>
      <c r="E351" s="8"/>
      <c r="F351" s="7" t="s">
        <v>9</v>
      </c>
      <c r="G351" s="38"/>
      <c r="H351" s="38"/>
      <c r="I351" s="13"/>
    </row>
    <row r="352" spans="1:9" s="6" customFormat="1" ht="12.75" customHeight="1">
      <c r="A352" s="5"/>
      <c r="B352" s="5"/>
      <c r="E352" s="8"/>
      <c r="F352" s="7"/>
      <c r="G352" s="38"/>
      <c r="H352" s="38"/>
      <c r="I352" s="13"/>
    </row>
    <row r="353" spans="1:9" s="6" customFormat="1" ht="12.75" customHeight="1">
      <c r="A353" s="5"/>
      <c r="B353" s="5"/>
      <c r="E353" s="8"/>
      <c r="F353" s="7"/>
      <c r="G353" s="38"/>
      <c r="H353" s="38"/>
      <c r="I353" s="13"/>
    </row>
    <row r="354" spans="1:9" s="6" customFormat="1" ht="15.75" customHeight="1">
      <c r="A354" s="5"/>
      <c r="B354" s="5"/>
      <c r="E354" s="518" t="s">
        <v>11</v>
      </c>
      <c r="F354" s="464"/>
      <c r="G354" s="40">
        <f>SUM(G355:G356)</f>
        <v>0</v>
      </c>
      <c r="H354" s="40">
        <f>SUM(H355:H356)</f>
        <v>0</v>
      </c>
      <c r="I354" s="40">
        <f>SUM(I355:I356)</f>
        <v>0</v>
      </c>
    </row>
    <row r="355" spans="1:9" s="6" customFormat="1" ht="15.75">
      <c r="A355" s="5"/>
      <c r="B355" s="5"/>
      <c r="E355" s="8"/>
      <c r="F355" s="7" t="s">
        <v>12</v>
      </c>
      <c r="G355" s="38"/>
      <c r="H355" s="38"/>
      <c r="I355" s="13"/>
    </row>
    <row r="356" spans="1:9" s="6" customFormat="1" ht="15.75">
      <c r="A356" s="5"/>
      <c r="B356" s="5"/>
      <c r="E356" s="8"/>
      <c r="F356" s="7" t="s">
        <v>13</v>
      </c>
      <c r="G356" s="38"/>
      <c r="H356" s="38"/>
      <c r="I356" s="13"/>
    </row>
    <row r="357" spans="1:9" s="6" customFormat="1" ht="15.75">
      <c r="A357" s="5"/>
      <c r="B357" s="5"/>
      <c r="E357" s="8"/>
      <c r="F357" s="7"/>
      <c r="G357" s="39"/>
      <c r="H357" s="39"/>
      <c r="I357" s="14"/>
    </row>
    <row r="358" spans="1:9" s="6" customFormat="1" ht="15.75">
      <c r="A358" s="5"/>
      <c r="B358" s="5"/>
      <c r="E358" s="8"/>
      <c r="F358" s="7"/>
      <c r="G358" s="39"/>
      <c r="H358" s="39"/>
      <c r="I358" s="14"/>
    </row>
    <row r="359" spans="1:9" s="6" customFormat="1" ht="15.75">
      <c r="A359" s="5"/>
      <c r="B359" s="5"/>
      <c r="E359" s="8"/>
      <c r="F359" s="7"/>
      <c r="G359" s="39"/>
      <c r="H359" s="39"/>
      <c r="I359" s="14"/>
    </row>
    <row r="360" spans="1:9" s="6" customFormat="1" ht="15.75">
      <c r="A360" s="5"/>
      <c r="B360" s="5"/>
      <c r="E360" s="518" t="s">
        <v>29</v>
      </c>
      <c r="F360" s="464"/>
      <c r="G360" s="39">
        <f>SUM(G362:G366)</f>
        <v>0</v>
      </c>
      <c r="H360" s="39">
        <f>SUM(H362:H366)</f>
        <v>0</v>
      </c>
      <c r="I360" s="39">
        <f>SUM(I362:I366)</f>
        <v>0</v>
      </c>
    </row>
    <row r="361" spans="1:9" s="6" customFormat="1" ht="15.75">
      <c r="A361" s="5"/>
      <c r="B361" s="5"/>
      <c r="E361" s="8"/>
      <c r="F361" s="7"/>
      <c r="G361" s="39"/>
      <c r="H361" s="39"/>
      <c r="I361" s="14"/>
    </row>
    <row r="362" spans="1:9" s="6" customFormat="1" ht="15.75">
      <c r="A362" s="5"/>
      <c r="B362" s="5"/>
      <c r="E362" s="8"/>
      <c r="F362" s="7" t="s">
        <v>30</v>
      </c>
      <c r="G362" s="38"/>
      <c r="H362" s="38"/>
      <c r="I362" s="13"/>
    </row>
    <row r="363" spans="1:9" s="6" customFormat="1" ht="15.75">
      <c r="A363" s="5"/>
      <c r="B363" s="5"/>
      <c r="E363" s="8"/>
      <c r="F363" s="7" t="s">
        <v>31</v>
      </c>
      <c r="G363" s="38"/>
      <c r="H363" s="38"/>
      <c r="I363" s="13"/>
    </row>
    <row r="364" spans="1:9" s="6" customFormat="1" ht="15.75">
      <c r="A364" s="5"/>
      <c r="B364" s="5"/>
      <c r="E364" s="8"/>
      <c r="F364" s="7" t="s">
        <v>32</v>
      </c>
      <c r="G364" s="38"/>
      <c r="H364" s="38"/>
      <c r="I364" s="13"/>
    </row>
    <row r="365" spans="1:9" s="6" customFormat="1" ht="15.75">
      <c r="A365" s="5"/>
      <c r="B365" s="5"/>
      <c r="E365" s="8"/>
      <c r="F365" s="7" t="s">
        <v>167</v>
      </c>
      <c r="G365" s="38"/>
      <c r="H365" s="38"/>
      <c r="I365" s="13"/>
    </row>
    <row r="366" spans="1:9" s="6" customFormat="1" ht="15.75">
      <c r="A366" s="5"/>
      <c r="B366" s="5"/>
      <c r="E366" s="8"/>
      <c r="F366" s="7"/>
      <c r="G366" s="38"/>
      <c r="H366" s="38"/>
      <c r="I366" s="13"/>
    </row>
    <row r="367" spans="1:9" s="6" customFormat="1" ht="15.75">
      <c r="A367" s="5"/>
      <c r="B367" s="5"/>
      <c r="E367" s="8"/>
      <c r="F367" s="7"/>
      <c r="G367" s="38"/>
      <c r="H367" s="38"/>
      <c r="I367" s="13"/>
    </row>
    <row r="368" spans="1:9" s="6" customFormat="1" ht="15.75">
      <c r="A368" s="5"/>
      <c r="B368" s="5"/>
      <c r="E368" s="518" t="s">
        <v>33</v>
      </c>
      <c r="F368" s="464"/>
      <c r="G368" s="39"/>
      <c r="H368" s="40"/>
      <c r="I368" s="14"/>
    </row>
    <row r="369" spans="1:9" s="6" customFormat="1" ht="15.75">
      <c r="A369" s="5"/>
      <c r="B369" s="5"/>
      <c r="E369" s="8"/>
      <c r="F369" s="7"/>
      <c r="G369" s="50"/>
      <c r="H369" s="50"/>
      <c r="I369" s="7"/>
    </row>
    <row r="370" spans="1:9" s="6" customFormat="1" ht="15.75">
      <c r="A370" s="12">
        <v>5</v>
      </c>
      <c r="B370" s="12"/>
      <c r="C370" s="528" t="s">
        <v>21</v>
      </c>
      <c r="D370" s="531"/>
      <c r="E370" s="531"/>
      <c r="F370" s="529"/>
      <c r="G370" s="50"/>
      <c r="H370" s="50"/>
      <c r="I370" s="7"/>
    </row>
    <row r="371" spans="1:9" s="6" customFormat="1" ht="15.75">
      <c r="A371" s="5"/>
      <c r="B371" s="5"/>
      <c r="E371" s="8"/>
      <c r="F371" s="7"/>
      <c r="G371" s="50"/>
      <c r="H371" s="50"/>
      <c r="I371" s="7"/>
    </row>
    <row r="372" spans="1:9" s="6" customFormat="1" ht="15.75">
      <c r="A372" s="5"/>
      <c r="B372" s="4"/>
      <c r="C372" s="8"/>
      <c r="D372" s="8"/>
      <c r="E372" s="531" t="s">
        <v>28</v>
      </c>
      <c r="F372" s="529"/>
      <c r="G372" s="39">
        <f>SUM(G374,G381,)</f>
        <v>0</v>
      </c>
      <c r="H372" s="39">
        <f>SUM(H374,H381,)</f>
        <v>0</v>
      </c>
      <c r="I372" s="39">
        <f>SUM(I374,I381,)</f>
        <v>0</v>
      </c>
    </row>
    <row r="373" spans="1:9" s="6" customFormat="1" ht="15.75">
      <c r="A373" s="5"/>
      <c r="B373" s="4"/>
      <c r="C373" s="8"/>
      <c r="D373" s="8"/>
      <c r="E373" s="9"/>
      <c r="F373" s="1"/>
      <c r="G373" s="50"/>
      <c r="H373" s="50"/>
      <c r="I373" s="7"/>
    </row>
    <row r="374" spans="1:9" s="6" customFormat="1" ht="15.75">
      <c r="A374" s="5"/>
      <c r="B374" s="5"/>
      <c r="E374" s="518" t="s">
        <v>4</v>
      </c>
      <c r="F374" s="464"/>
      <c r="G374" s="39">
        <f>SUM(G375:G378)</f>
        <v>0</v>
      </c>
      <c r="H374" s="39">
        <f>SUM(H375:H378)</f>
        <v>0</v>
      </c>
      <c r="I374" s="39">
        <f>SUM(I375:I378)</f>
        <v>0</v>
      </c>
    </row>
    <row r="375" spans="1:9" s="6" customFormat="1" ht="15.75">
      <c r="A375" s="5"/>
      <c r="B375" s="5"/>
      <c r="E375" s="8"/>
      <c r="F375" s="7" t="s">
        <v>5</v>
      </c>
      <c r="G375" s="38"/>
      <c r="H375" s="38"/>
      <c r="I375" s="13"/>
    </row>
    <row r="376" spans="1:9" s="6" customFormat="1" ht="15.75">
      <c r="A376" s="5"/>
      <c r="B376" s="5"/>
      <c r="E376" s="8"/>
      <c r="F376" s="7" t="s">
        <v>6</v>
      </c>
      <c r="G376" s="38"/>
      <c r="H376" s="38"/>
      <c r="I376" s="13"/>
    </row>
    <row r="377" spans="1:9" s="6" customFormat="1" ht="15.75">
      <c r="A377" s="5"/>
      <c r="B377" s="5"/>
      <c r="E377" s="8"/>
      <c r="F377" s="7" t="s">
        <v>7</v>
      </c>
      <c r="G377" s="38"/>
      <c r="H377" s="38"/>
      <c r="I377" s="13"/>
    </row>
    <row r="378" spans="1:9" s="6" customFormat="1" ht="16.5" customHeight="1">
      <c r="A378" s="5"/>
      <c r="B378" s="5"/>
      <c r="E378" s="8"/>
      <c r="F378" s="7" t="s">
        <v>9</v>
      </c>
      <c r="G378" s="38"/>
      <c r="H378" s="38"/>
      <c r="I378" s="13"/>
    </row>
    <row r="379" spans="1:9" s="6" customFormat="1" ht="12.75" customHeight="1">
      <c r="A379" s="5"/>
      <c r="B379" s="5"/>
      <c r="E379" s="8"/>
      <c r="F379" s="7"/>
      <c r="G379" s="38"/>
      <c r="H379" s="38"/>
      <c r="I379" s="13"/>
    </row>
    <row r="380" spans="1:9" s="6" customFormat="1" ht="12.75" customHeight="1">
      <c r="A380" s="5"/>
      <c r="B380" s="5"/>
      <c r="E380" s="8"/>
      <c r="F380" s="7"/>
      <c r="G380" s="38"/>
      <c r="H380" s="38"/>
      <c r="I380" s="13"/>
    </row>
    <row r="381" spans="1:9" s="6" customFormat="1" ht="15.75" customHeight="1">
      <c r="A381" s="5"/>
      <c r="B381" s="5"/>
      <c r="E381" s="518" t="s">
        <v>11</v>
      </c>
      <c r="F381" s="464"/>
      <c r="G381" s="40">
        <f>SUM(G382:G383)</f>
        <v>0</v>
      </c>
      <c r="H381" s="40">
        <f>SUM(H382:H383)</f>
        <v>0</v>
      </c>
      <c r="I381" s="40">
        <f>SUM(I382:I383)</f>
        <v>0</v>
      </c>
    </row>
    <row r="382" spans="1:9" s="6" customFormat="1" ht="15.75">
      <c r="A382" s="5"/>
      <c r="B382" s="5"/>
      <c r="E382" s="8"/>
      <c r="F382" s="7" t="s">
        <v>12</v>
      </c>
      <c r="G382" s="38"/>
      <c r="H382" s="38"/>
      <c r="I382" s="13"/>
    </row>
    <row r="383" spans="1:9" s="6" customFormat="1" ht="15.75">
      <c r="A383" s="5"/>
      <c r="B383" s="5"/>
      <c r="E383" s="8"/>
      <c r="F383" s="7" t="s">
        <v>13</v>
      </c>
      <c r="G383" s="38"/>
      <c r="H383" s="38"/>
      <c r="I383" s="13"/>
    </row>
    <row r="384" spans="1:9" s="6" customFormat="1" ht="15.75">
      <c r="A384" s="5"/>
      <c r="B384" s="5"/>
      <c r="E384" s="8"/>
      <c r="F384" s="7"/>
      <c r="G384" s="39"/>
      <c r="H384" s="39"/>
      <c r="I384" s="14"/>
    </row>
    <row r="385" spans="1:9" s="6" customFormat="1" ht="15.75">
      <c r="A385" s="5"/>
      <c r="B385" s="5"/>
      <c r="E385" s="8"/>
      <c r="F385" s="7"/>
      <c r="G385" s="39"/>
      <c r="H385" s="39"/>
      <c r="I385" s="14"/>
    </row>
    <row r="386" spans="1:9" s="6" customFormat="1" ht="15.75">
      <c r="A386" s="5"/>
      <c r="B386" s="5"/>
      <c r="E386" s="8"/>
      <c r="F386" s="7"/>
      <c r="G386" s="39"/>
      <c r="H386" s="39"/>
      <c r="I386" s="14"/>
    </row>
    <row r="387" spans="1:9" s="6" customFormat="1" ht="15.75">
      <c r="A387" s="5"/>
      <c r="B387" s="5"/>
      <c r="E387" s="518" t="s">
        <v>29</v>
      </c>
      <c r="F387" s="464"/>
      <c r="G387" s="39">
        <f>SUM(G389:G393)</f>
        <v>0</v>
      </c>
      <c r="H387" s="39">
        <f>SUM(H389:H393)</f>
        <v>0</v>
      </c>
      <c r="I387" s="39">
        <f>SUM(I389:I393)</f>
        <v>0</v>
      </c>
    </row>
    <row r="388" spans="1:9" s="6" customFormat="1" ht="15.75">
      <c r="A388" s="5"/>
      <c r="B388" s="5"/>
      <c r="E388" s="8"/>
      <c r="F388" s="7"/>
      <c r="G388" s="39"/>
      <c r="H388" s="39"/>
      <c r="I388" s="14"/>
    </row>
    <row r="389" spans="1:9" s="6" customFormat="1" ht="15.75">
      <c r="A389" s="5"/>
      <c r="B389" s="5"/>
      <c r="E389" s="8"/>
      <c r="F389" s="7" t="s">
        <v>30</v>
      </c>
      <c r="G389" s="38"/>
      <c r="H389" s="38"/>
      <c r="I389" s="13"/>
    </row>
    <row r="390" spans="1:9" s="6" customFormat="1" ht="15.75">
      <c r="A390" s="5"/>
      <c r="B390" s="5"/>
      <c r="E390" s="8"/>
      <c r="F390" s="7" t="s">
        <v>31</v>
      </c>
      <c r="G390" s="38"/>
      <c r="H390" s="38"/>
      <c r="I390" s="13"/>
    </row>
    <row r="391" spans="1:9" s="6" customFormat="1" ht="15.75">
      <c r="A391" s="5"/>
      <c r="B391" s="5"/>
      <c r="E391" s="8"/>
      <c r="F391" s="7" t="s">
        <v>32</v>
      </c>
      <c r="G391" s="38"/>
      <c r="H391" s="38"/>
      <c r="I391" s="13"/>
    </row>
    <row r="392" spans="1:9" s="6" customFormat="1" ht="15.75">
      <c r="A392" s="5"/>
      <c r="B392" s="5"/>
      <c r="E392" s="8"/>
      <c r="F392" s="7" t="s">
        <v>167</v>
      </c>
      <c r="G392" s="38"/>
      <c r="H392" s="38"/>
      <c r="I392" s="13"/>
    </row>
    <row r="393" spans="1:9" s="6" customFormat="1" ht="15.75">
      <c r="A393" s="5"/>
      <c r="B393" s="5"/>
      <c r="E393" s="8"/>
      <c r="F393" s="7" t="s">
        <v>35</v>
      </c>
      <c r="G393" s="38"/>
      <c r="H393" s="38"/>
      <c r="I393" s="13"/>
    </row>
    <row r="394" spans="1:9" s="6" customFormat="1" ht="15.75">
      <c r="A394" s="5"/>
      <c r="B394" s="5"/>
      <c r="E394" s="8"/>
      <c r="F394" s="7"/>
      <c r="G394" s="38"/>
      <c r="H394" s="38"/>
      <c r="I394" s="13"/>
    </row>
    <row r="395" spans="1:9" s="6" customFormat="1" ht="15.75">
      <c r="A395" s="5"/>
      <c r="B395" s="5"/>
      <c r="E395" s="518" t="s">
        <v>33</v>
      </c>
      <c r="F395" s="464"/>
      <c r="G395" s="39"/>
      <c r="H395" s="40"/>
      <c r="I395" s="14"/>
    </row>
    <row r="396" spans="1:9" s="5" customFormat="1" ht="30" customHeight="1">
      <c r="A396" s="532" t="s">
        <v>84</v>
      </c>
      <c r="B396" s="533"/>
      <c r="C396" s="537" t="s">
        <v>3</v>
      </c>
      <c r="D396" s="538"/>
      <c r="E396" s="538"/>
      <c r="F396" s="539"/>
      <c r="G396" s="543" t="s">
        <v>168</v>
      </c>
      <c r="H396" s="526" t="s">
        <v>126</v>
      </c>
      <c r="I396" s="526" t="s">
        <v>169</v>
      </c>
    </row>
    <row r="397" spans="1:9" s="5" customFormat="1" ht="21" customHeight="1" thickBot="1">
      <c r="A397" s="532" t="s">
        <v>83</v>
      </c>
      <c r="B397" s="532"/>
      <c r="C397" s="540"/>
      <c r="D397" s="540"/>
      <c r="E397" s="540"/>
      <c r="F397" s="527"/>
      <c r="G397" s="544"/>
      <c r="H397" s="527"/>
      <c r="I397" s="527"/>
    </row>
    <row r="398" spans="1:9" s="6" customFormat="1" ht="21.75" customHeight="1">
      <c r="A398" s="521" t="s">
        <v>171</v>
      </c>
      <c r="B398" s="522"/>
      <c r="C398" s="522"/>
      <c r="D398" s="522"/>
      <c r="E398" s="522"/>
      <c r="F398" s="523"/>
      <c r="G398" s="53"/>
      <c r="H398" s="53"/>
      <c r="I398" s="51"/>
    </row>
    <row r="399" spans="1:9" s="6" customFormat="1" ht="15.75">
      <c r="A399" s="45"/>
      <c r="B399" s="12"/>
      <c r="C399" s="2"/>
      <c r="D399" s="2"/>
      <c r="E399" s="2"/>
      <c r="F399" s="3"/>
      <c r="G399" s="50"/>
      <c r="H399" s="50"/>
      <c r="I399" s="7"/>
    </row>
    <row r="400" spans="1:9" s="6" customFormat="1" ht="15.75" customHeight="1">
      <c r="A400" s="45"/>
      <c r="B400" s="12"/>
      <c r="C400" s="2"/>
      <c r="D400" s="2"/>
      <c r="E400" s="518" t="s">
        <v>28</v>
      </c>
      <c r="F400" s="520"/>
      <c r="G400" s="39">
        <f>SUM(G402,G409,G416,G418,)</f>
        <v>0</v>
      </c>
      <c r="H400" s="39">
        <f>SUM(H402,H409,H416,H418,)</f>
        <v>0</v>
      </c>
      <c r="I400" s="39">
        <f>SUM(I402,I409,I416,I418,)</f>
        <v>0</v>
      </c>
    </row>
    <row r="401" spans="1:9" s="6" customFormat="1" ht="15.75">
      <c r="A401" s="45"/>
      <c r="B401" s="12"/>
      <c r="C401" s="2"/>
      <c r="D401" s="2"/>
      <c r="F401" s="7"/>
      <c r="G401" s="50"/>
      <c r="H401" s="50"/>
      <c r="I401" s="7"/>
    </row>
    <row r="402" spans="1:9" s="6" customFormat="1" ht="15.75" customHeight="1">
      <c r="A402" s="45"/>
      <c r="B402" s="12"/>
      <c r="C402" s="2"/>
      <c r="D402" s="2"/>
      <c r="E402" s="518" t="s">
        <v>4</v>
      </c>
      <c r="F402" s="519"/>
      <c r="G402" s="39">
        <f>SUM(G403:G407)</f>
        <v>0</v>
      </c>
      <c r="H402" s="39">
        <f>SUM(H403:H407)</f>
        <v>0</v>
      </c>
      <c r="I402" s="39">
        <f>SUM(I403:I407)</f>
        <v>0</v>
      </c>
    </row>
    <row r="403" spans="1:9" s="6" customFormat="1" ht="15.75">
      <c r="A403" s="45"/>
      <c r="B403" s="12"/>
      <c r="C403" s="2"/>
      <c r="D403" s="2"/>
      <c r="E403" s="8"/>
      <c r="F403" s="7" t="s">
        <v>5</v>
      </c>
      <c r="G403" s="39">
        <f aca="true" t="shared" si="4" ref="G403:I405">SUM(G39,G319,G348,G375,)</f>
        <v>0</v>
      </c>
      <c r="H403" s="39">
        <f t="shared" si="4"/>
        <v>0</v>
      </c>
      <c r="I403" s="39">
        <f t="shared" si="4"/>
        <v>0</v>
      </c>
    </row>
    <row r="404" spans="1:9" s="6" customFormat="1" ht="15.75">
      <c r="A404" s="45"/>
      <c r="B404" s="12"/>
      <c r="C404" s="2"/>
      <c r="D404" s="2"/>
      <c r="E404" s="8"/>
      <c r="F404" s="7" t="s">
        <v>6</v>
      </c>
      <c r="G404" s="39">
        <f t="shared" si="4"/>
        <v>0</v>
      </c>
      <c r="H404" s="39">
        <f t="shared" si="4"/>
        <v>0</v>
      </c>
      <c r="I404" s="39">
        <f t="shared" si="4"/>
        <v>0</v>
      </c>
    </row>
    <row r="405" spans="1:9" s="6" customFormat="1" ht="15.75">
      <c r="A405" s="45"/>
      <c r="B405" s="12"/>
      <c r="C405" s="2"/>
      <c r="D405" s="2"/>
      <c r="E405" s="8"/>
      <c r="F405" s="7" t="s">
        <v>7</v>
      </c>
      <c r="G405" s="39">
        <f t="shared" si="4"/>
        <v>0</v>
      </c>
      <c r="H405" s="39">
        <f t="shared" si="4"/>
        <v>0</v>
      </c>
      <c r="I405" s="39">
        <f t="shared" si="4"/>
        <v>0</v>
      </c>
    </row>
    <row r="406" spans="1:9" s="6" customFormat="1" ht="16.5" customHeight="1">
      <c r="A406" s="45"/>
      <c r="B406" s="12"/>
      <c r="C406" s="2"/>
      <c r="D406" s="2"/>
      <c r="E406" s="8"/>
      <c r="F406" s="7" t="s">
        <v>15</v>
      </c>
      <c r="G406" s="39">
        <f aca="true" t="shared" si="5" ref="G406:I407">SUM(G42,G322,G351,G378,)</f>
        <v>0</v>
      </c>
      <c r="H406" s="39">
        <f t="shared" si="5"/>
        <v>0</v>
      </c>
      <c r="I406" s="39">
        <f t="shared" si="5"/>
        <v>0</v>
      </c>
    </row>
    <row r="407" spans="1:9" s="6" customFormat="1" ht="16.5" customHeight="1">
      <c r="A407" s="45"/>
      <c r="B407" s="12"/>
      <c r="C407" s="2"/>
      <c r="D407" s="2"/>
      <c r="E407" s="8"/>
      <c r="F407" s="7" t="s">
        <v>8</v>
      </c>
      <c r="G407" s="39">
        <f t="shared" si="5"/>
        <v>0</v>
      </c>
      <c r="H407" s="39">
        <f t="shared" si="5"/>
        <v>0</v>
      </c>
      <c r="I407" s="39">
        <f t="shared" si="5"/>
        <v>0</v>
      </c>
    </row>
    <row r="408" spans="1:9" s="6" customFormat="1" ht="12.75" customHeight="1">
      <c r="A408" s="45"/>
      <c r="B408" s="12"/>
      <c r="C408" s="2"/>
      <c r="D408" s="2"/>
      <c r="E408" s="8"/>
      <c r="F408" s="7"/>
      <c r="G408" s="39"/>
      <c r="H408" s="39"/>
      <c r="I408" s="14"/>
    </row>
    <row r="409" spans="1:9" s="6" customFormat="1" ht="15.75" customHeight="1">
      <c r="A409" s="45"/>
      <c r="B409" s="12"/>
      <c r="C409" s="2"/>
      <c r="D409" s="2"/>
      <c r="E409" s="518" t="s">
        <v>11</v>
      </c>
      <c r="F409" s="519"/>
      <c r="G409" s="39">
        <f>SUM(G410:G412)</f>
        <v>0</v>
      </c>
      <c r="H409" s="39">
        <f>SUM(H410:H412)</f>
        <v>0</v>
      </c>
      <c r="I409" s="39">
        <f>SUM(I410:I412)</f>
        <v>0</v>
      </c>
    </row>
    <row r="410" spans="1:9" s="6" customFormat="1" ht="15.75">
      <c r="A410" s="45"/>
      <c r="B410" s="12"/>
      <c r="C410" s="2"/>
      <c r="D410" s="2"/>
      <c r="E410" s="8"/>
      <c r="F410" s="7" t="s">
        <v>12</v>
      </c>
      <c r="G410" s="39">
        <f aca="true" t="shared" si="6" ref="G410:I412">SUM(G46,G326,G355,G382,)</f>
        <v>0</v>
      </c>
      <c r="H410" s="39">
        <f t="shared" si="6"/>
        <v>0</v>
      </c>
      <c r="I410" s="39">
        <f t="shared" si="6"/>
        <v>0</v>
      </c>
    </row>
    <row r="411" spans="1:9" s="6" customFormat="1" ht="15.75">
      <c r="A411" s="45"/>
      <c r="B411" s="12"/>
      <c r="C411" s="2"/>
      <c r="D411" s="2"/>
      <c r="E411" s="8"/>
      <c r="F411" s="7" t="s">
        <v>13</v>
      </c>
      <c r="G411" s="39">
        <f t="shared" si="6"/>
        <v>0</v>
      </c>
      <c r="H411" s="39">
        <f t="shared" si="6"/>
        <v>0</v>
      </c>
      <c r="I411" s="39">
        <f t="shared" si="6"/>
        <v>0</v>
      </c>
    </row>
    <row r="412" spans="1:9" s="6" customFormat="1" ht="15.75">
      <c r="A412" s="45"/>
      <c r="B412" s="12"/>
      <c r="C412" s="2"/>
      <c r="D412" s="2"/>
      <c r="E412" s="8"/>
      <c r="F412" s="7" t="s">
        <v>165</v>
      </c>
      <c r="G412" s="39">
        <f t="shared" si="6"/>
        <v>0</v>
      </c>
      <c r="H412" s="39">
        <f t="shared" si="6"/>
        <v>0</v>
      </c>
      <c r="I412" s="39">
        <f t="shared" si="6"/>
        <v>0</v>
      </c>
    </row>
    <row r="413" spans="1:9" s="6" customFormat="1" ht="15.75">
      <c r="A413" s="45"/>
      <c r="B413" s="12"/>
      <c r="C413" s="2"/>
      <c r="D413" s="2"/>
      <c r="E413" s="8"/>
      <c r="F413" s="7"/>
      <c r="G413" s="39"/>
      <c r="H413" s="39"/>
      <c r="I413" s="39"/>
    </row>
    <row r="414" spans="1:9" s="6" customFormat="1" ht="15.75" hidden="1">
      <c r="A414" s="45"/>
      <c r="B414" s="12"/>
      <c r="C414" s="2"/>
      <c r="D414" s="2"/>
      <c r="E414" s="518" t="s">
        <v>127</v>
      </c>
      <c r="F414" s="464"/>
      <c r="G414" s="39">
        <f>SUM(G50,G330,G359,G386,)</f>
        <v>0</v>
      </c>
      <c r="H414" s="39">
        <f>SUM(H50,H330,H359,H386,)</f>
        <v>0</v>
      </c>
      <c r="I414" s="39">
        <f>SUM(I50,I330,I359,I386,)</f>
        <v>0</v>
      </c>
    </row>
    <row r="415" spans="1:9" s="6" customFormat="1" ht="15.75" hidden="1">
      <c r="A415" s="45"/>
      <c r="B415" s="12"/>
      <c r="C415" s="2"/>
      <c r="D415" s="2"/>
      <c r="E415" s="8"/>
      <c r="F415" s="7"/>
      <c r="G415" s="39"/>
      <c r="H415" s="39"/>
      <c r="I415" s="14"/>
    </row>
    <row r="416" spans="1:9" s="6" customFormat="1" ht="15.75">
      <c r="A416" s="45"/>
      <c r="B416" s="12"/>
      <c r="C416" s="2"/>
      <c r="D416" s="2"/>
      <c r="E416" s="518" t="s">
        <v>164</v>
      </c>
      <c r="F416" s="464"/>
      <c r="G416" s="39"/>
      <c r="H416" s="39"/>
      <c r="I416" s="39"/>
    </row>
    <row r="417" spans="1:9" s="6" customFormat="1" ht="15.75">
      <c r="A417" s="45"/>
      <c r="B417" s="12"/>
      <c r="C417" s="2"/>
      <c r="D417" s="2"/>
      <c r="E417" s="8"/>
      <c r="F417" s="7"/>
      <c r="G417" s="39"/>
      <c r="H417" s="39"/>
      <c r="I417" s="14"/>
    </row>
    <row r="418" spans="1:9" s="6" customFormat="1" ht="15.75" customHeight="1">
      <c r="A418" s="45"/>
      <c r="B418" s="12"/>
      <c r="C418" s="2"/>
      <c r="D418" s="2"/>
      <c r="E418" s="518" t="s">
        <v>85</v>
      </c>
      <c r="F418" s="464"/>
      <c r="G418" s="39"/>
      <c r="H418" s="39"/>
      <c r="I418" s="39"/>
    </row>
    <row r="419" spans="1:9" s="6" customFormat="1" ht="15.75">
      <c r="A419" s="45"/>
      <c r="B419" s="12"/>
      <c r="C419" s="2"/>
      <c r="D419" s="2"/>
      <c r="E419" s="8"/>
      <c r="F419" s="7"/>
      <c r="G419" s="39"/>
      <c r="H419" s="39"/>
      <c r="I419" s="14"/>
    </row>
    <row r="420" spans="1:9" s="6" customFormat="1" ht="15.75">
      <c r="A420" s="45"/>
      <c r="B420" s="12"/>
      <c r="C420" s="2"/>
      <c r="D420" s="2"/>
      <c r="E420" s="518" t="s">
        <v>170</v>
      </c>
      <c r="F420" s="464"/>
      <c r="G420" s="39">
        <f>SUM(G422:G426)</f>
        <v>0</v>
      </c>
      <c r="H420" s="39">
        <f>SUM(H422:H426)</f>
        <v>0</v>
      </c>
      <c r="I420" s="39">
        <f>SUM(I422:I426)</f>
        <v>0</v>
      </c>
    </row>
    <row r="421" spans="1:9" s="6" customFormat="1" ht="15.75">
      <c r="A421" s="45"/>
      <c r="B421" s="12"/>
      <c r="C421" s="2"/>
      <c r="D421" s="2"/>
      <c r="E421" s="8"/>
      <c r="F421" s="1"/>
      <c r="G421" s="39"/>
      <c r="H421" s="39"/>
      <c r="I421" s="14"/>
    </row>
    <row r="422" spans="1:9" s="6" customFormat="1" ht="15.75" customHeight="1">
      <c r="A422" s="45"/>
      <c r="B422" s="12"/>
      <c r="C422" s="2"/>
      <c r="D422" s="2"/>
      <c r="E422" s="8"/>
      <c r="F422" s="77" t="s">
        <v>30</v>
      </c>
      <c r="G422" s="39">
        <f aca="true" t="shared" si="7" ref="G422:I424">SUM(G53,G333,G362,G389,)</f>
        <v>0</v>
      </c>
      <c r="H422" s="39">
        <f t="shared" si="7"/>
        <v>0</v>
      </c>
      <c r="I422" s="39">
        <f t="shared" si="7"/>
        <v>0</v>
      </c>
    </row>
    <row r="423" spans="1:9" s="6" customFormat="1" ht="15.75">
      <c r="A423" s="45"/>
      <c r="B423" s="12"/>
      <c r="C423" s="2"/>
      <c r="D423" s="2"/>
      <c r="E423" s="2"/>
      <c r="F423" s="3" t="s">
        <v>31</v>
      </c>
      <c r="G423" s="39">
        <f t="shared" si="7"/>
        <v>0</v>
      </c>
      <c r="H423" s="39">
        <f t="shared" si="7"/>
        <v>0</v>
      </c>
      <c r="I423" s="39">
        <f t="shared" si="7"/>
        <v>0</v>
      </c>
    </row>
    <row r="424" spans="1:9" s="6" customFormat="1" ht="15.75">
      <c r="A424" s="45"/>
      <c r="B424" s="12"/>
      <c r="C424" s="2"/>
      <c r="D424" s="2"/>
      <c r="E424" s="2"/>
      <c r="F424" s="3" t="s">
        <v>32</v>
      </c>
      <c r="G424" s="39">
        <f t="shared" si="7"/>
        <v>0</v>
      </c>
      <c r="H424" s="39">
        <f t="shared" si="7"/>
        <v>0</v>
      </c>
      <c r="I424" s="39">
        <f t="shared" si="7"/>
        <v>0</v>
      </c>
    </row>
    <row r="425" spans="1:9" s="6" customFormat="1" ht="15.75">
      <c r="A425" s="45"/>
      <c r="B425" s="12"/>
      <c r="C425" s="2"/>
      <c r="D425" s="2"/>
      <c r="E425" s="2"/>
      <c r="F425" s="77" t="s">
        <v>167</v>
      </c>
      <c r="G425" s="39">
        <f aca="true" t="shared" si="8" ref="G425:I426">SUM(G56,G336,G365,G392,)</f>
        <v>0</v>
      </c>
      <c r="H425" s="39">
        <f t="shared" si="8"/>
        <v>0</v>
      </c>
      <c r="I425" s="39">
        <f t="shared" si="8"/>
        <v>0</v>
      </c>
    </row>
    <row r="426" spans="1:9" s="6" customFormat="1" ht="15.75">
      <c r="A426" s="45"/>
      <c r="B426" s="12"/>
      <c r="C426" s="2"/>
      <c r="D426" s="2"/>
      <c r="E426" s="2"/>
      <c r="F426" s="3" t="s">
        <v>35</v>
      </c>
      <c r="G426" s="39">
        <f t="shared" si="8"/>
        <v>0</v>
      </c>
      <c r="H426" s="39">
        <f t="shared" si="8"/>
        <v>0</v>
      </c>
      <c r="I426" s="39">
        <f t="shared" si="8"/>
        <v>0</v>
      </c>
    </row>
    <row r="427" spans="1:9" s="6" customFormat="1" ht="15.75" hidden="1">
      <c r="A427" s="45"/>
      <c r="B427" s="12"/>
      <c r="C427" s="2"/>
      <c r="D427" s="2"/>
      <c r="E427" s="2"/>
      <c r="F427" s="3"/>
      <c r="G427" s="39"/>
      <c r="H427" s="39"/>
      <c r="I427" s="14"/>
    </row>
    <row r="428" spans="1:9" s="6" customFormat="1" ht="15.75" hidden="1">
      <c r="A428" s="45"/>
      <c r="B428" s="12"/>
      <c r="C428" s="2"/>
      <c r="D428" s="2"/>
      <c r="E428" s="2"/>
      <c r="F428" s="3"/>
      <c r="G428" s="39"/>
      <c r="H428" s="39"/>
      <c r="I428" s="14"/>
    </row>
    <row r="429" spans="1:9" s="6" customFormat="1" ht="15.75">
      <c r="A429" s="45"/>
      <c r="B429" s="12"/>
      <c r="C429" s="2"/>
      <c r="D429" s="2"/>
      <c r="E429" s="2"/>
      <c r="F429" s="3"/>
      <c r="G429" s="39"/>
      <c r="H429" s="39"/>
      <c r="I429" s="14"/>
    </row>
    <row r="430" spans="1:9" s="6" customFormat="1" ht="15.75">
      <c r="A430" s="45"/>
      <c r="B430" s="12"/>
      <c r="C430" s="2"/>
      <c r="D430" s="2"/>
      <c r="E430" s="528" t="s">
        <v>33</v>
      </c>
      <c r="F430" s="529"/>
      <c r="G430" s="39">
        <f>SUM(G59,G339,G368,G395,)</f>
        <v>0</v>
      </c>
      <c r="H430" s="39">
        <f>SUM(H59,H339,H368,H395,)</f>
        <v>0</v>
      </c>
      <c r="I430" s="39">
        <f>SUM(I59,I339,I368,I395,)</f>
        <v>0</v>
      </c>
    </row>
    <row r="431" spans="1:9" s="6" customFormat="1" ht="16.5" thickBot="1">
      <c r="A431" s="12"/>
      <c r="B431" s="12"/>
      <c r="C431" s="2"/>
      <c r="D431" s="2"/>
      <c r="E431" s="2"/>
      <c r="F431" s="3"/>
      <c r="G431" s="50"/>
      <c r="H431" s="50"/>
      <c r="I431" s="7"/>
    </row>
    <row r="432" spans="1:9" s="6" customFormat="1" ht="15.75">
      <c r="A432" s="521" t="s">
        <v>104</v>
      </c>
      <c r="B432" s="522"/>
      <c r="C432" s="522"/>
      <c r="D432" s="522"/>
      <c r="E432" s="522"/>
      <c r="F432" s="523"/>
      <c r="G432" s="53"/>
      <c r="H432" s="53"/>
      <c r="I432" s="51"/>
    </row>
    <row r="433" spans="1:9" s="6" customFormat="1" ht="15.75">
      <c r="A433" s="45"/>
      <c r="B433" s="12"/>
      <c r="C433" s="2"/>
      <c r="D433" s="2"/>
      <c r="E433" s="2"/>
      <c r="F433" s="3"/>
      <c r="G433" s="50"/>
      <c r="H433" s="50"/>
      <c r="I433" s="7"/>
    </row>
    <row r="434" spans="1:9" s="6" customFormat="1" ht="15.75">
      <c r="A434" s="45"/>
      <c r="B434" s="12"/>
      <c r="C434" s="2"/>
      <c r="D434" s="2"/>
      <c r="E434" s="518" t="s">
        <v>28</v>
      </c>
      <c r="F434" s="520"/>
      <c r="G434" s="39">
        <f>SUM(G436,G443,G450,G452,)</f>
        <v>0</v>
      </c>
      <c r="H434" s="39">
        <f>SUM(H436,H443,H450,H452,)</f>
        <v>0</v>
      </c>
      <c r="I434" s="39">
        <f>SUM(I436,I443,I450,I452,)</f>
        <v>0</v>
      </c>
    </row>
    <row r="435" spans="1:9" s="6" customFormat="1" ht="15.75">
      <c r="A435" s="45"/>
      <c r="B435" s="12"/>
      <c r="C435" s="2"/>
      <c r="D435" s="2"/>
      <c r="F435" s="7"/>
      <c r="G435" s="50"/>
      <c r="H435" s="50"/>
      <c r="I435" s="7"/>
    </row>
    <row r="436" spans="1:9" s="6" customFormat="1" ht="15.75">
      <c r="A436" s="45"/>
      <c r="B436" s="12"/>
      <c r="C436" s="2"/>
      <c r="D436" s="2"/>
      <c r="E436" s="518" t="s">
        <v>4</v>
      </c>
      <c r="F436" s="519"/>
      <c r="G436" s="39">
        <f>SUM(G437:G441)</f>
        <v>0</v>
      </c>
      <c r="H436" s="39">
        <f>SUM(H437:H441)</f>
        <v>0</v>
      </c>
      <c r="I436" s="39">
        <f>SUM(I437:I441)</f>
        <v>0</v>
      </c>
    </row>
    <row r="437" spans="1:9" s="6" customFormat="1" ht="15.75">
      <c r="A437" s="45"/>
      <c r="B437" s="12"/>
      <c r="C437" s="2"/>
      <c r="D437" s="2"/>
      <c r="E437" s="8"/>
      <c r="F437" s="7" t="s">
        <v>5</v>
      </c>
      <c r="G437" s="39">
        <f aca="true" t="shared" si="9" ref="G437:I439">SUM(G8,G403)</f>
        <v>0</v>
      </c>
      <c r="H437" s="39">
        <f t="shared" si="9"/>
        <v>0</v>
      </c>
      <c r="I437" s="39">
        <f t="shared" si="9"/>
        <v>0</v>
      </c>
    </row>
    <row r="438" spans="1:9" s="6" customFormat="1" ht="15.75">
      <c r="A438" s="45"/>
      <c r="B438" s="12"/>
      <c r="C438" s="2"/>
      <c r="D438" s="2"/>
      <c r="E438" s="8"/>
      <c r="F438" s="7" t="s">
        <v>6</v>
      </c>
      <c r="G438" s="39">
        <f t="shared" si="9"/>
        <v>0</v>
      </c>
      <c r="H438" s="39">
        <f t="shared" si="9"/>
        <v>0</v>
      </c>
      <c r="I438" s="39">
        <f t="shared" si="9"/>
        <v>0</v>
      </c>
    </row>
    <row r="439" spans="1:9" s="6" customFormat="1" ht="15.75">
      <c r="A439" s="45"/>
      <c r="B439" s="12"/>
      <c r="C439" s="2"/>
      <c r="D439" s="2"/>
      <c r="E439" s="8"/>
      <c r="F439" s="7" t="s">
        <v>7</v>
      </c>
      <c r="G439" s="39">
        <f t="shared" si="9"/>
        <v>0</v>
      </c>
      <c r="H439" s="39">
        <f t="shared" si="9"/>
        <v>0</v>
      </c>
      <c r="I439" s="39">
        <f t="shared" si="9"/>
        <v>0</v>
      </c>
    </row>
    <row r="440" spans="1:9" s="6" customFormat="1" ht="15.75">
      <c r="A440" s="45"/>
      <c r="B440" s="12"/>
      <c r="C440" s="2"/>
      <c r="D440" s="2"/>
      <c r="E440" s="8"/>
      <c r="F440" s="7" t="s">
        <v>15</v>
      </c>
      <c r="G440" s="39">
        <f aca="true" t="shared" si="10" ref="G440:I441">SUM(G11,G406)</f>
        <v>0</v>
      </c>
      <c r="H440" s="39">
        <f t="shared" si="10"/>
        <v>0</v>
      </c>
      <c r="I440" s="39">
        <f t="shared" si="10"/>
        <v>0</v>
      </c>
    </row>
    <row r="441" spans="1:9" s="6" customFormat="1" ht="15.75">
      <c r="A441" s="45"/>
      <c r="B441" s="12"/>
      <c r="C441" s="2"/>
      <c r="D441" s="2"/>
      <c r="E441" s="8"/>
      <c r="F441" s="7" t="s">
        <v>8</v>
      </c>
      <c r="G441" s="39">
        <f t="shared" si="10"/>
        <v>0</v>
      </c>
      <c r="H441" s="39">
        <f t="shared" si="10"/>
        <v>0</v>
      </c>
      <c r="I441" s="39">
        <f t="shared" si="10"/>
        <v>0</v>
      </c>
    </row>
    <row r="442" spans="1:9" s="6" customFormat="1" ht="15.75">
      <c r="A442" s="45"/>
      <c r="B442" s="12"/>
      <c r="C442" s="2"/>
      <c r="D442" s="2"/>
      <c r="E442" s="8"/>
      <c r="F442" s="7"/>
      <c r="G442" s="39"/>
      <c r="H442" s="39"/>
      <c r="I442" s="14"/>
    </row>
    <row r="443" spans="1:9" s="6" customFormat="1" ht="15.75">
      <c r="A443" s="45"/>
      <c r="B443" s="12"/>
      <c r="C443" s="2"/>
      <c r="D443" s="2"/>
      <c r="E443" s="518" t="s">
        <v>11</v>
      </c>
      <c r="F443" s="519"/>
      <c r="G443" s="39">
        <f>SUM(G444:G446)</f>
        <v>0</v>
      </c>
      <c r="H443" s="39">
        <f>SUM(H444:H446)</f>
        <v>0</v>
      </c>
      <c r="I443" s="39">
        <f>SUM(I444:I446)</f>
        <v>0</v>
      </c>
    </row>
    <row r="444" spans="1:9" s="6" customFormat="1" ht="15.75">
      <c r="A444" s="45"/>
      <c r="B444" s="12"/>
      <c r="C444" s="2"/>
      <c r="D444" s="2"/>
      <c r="E444" s="8"/>
      <c r="F444" s="7" t="s">
        <v>12</v>
      </c>
      <c r="G444" s="39">
        <f aca="true" t="shared" si="11" ref="G444:I446">SUM(G15,G410)</f>
        <v>0</v>
      </c>
      <c r="H444" s="39">
        <f t="shared" si="11"/>
        <v>0</v>
      </c>
      <c r="I444" s="39">
        <f t="shared" si="11"/>
        <v>0</v>
      </c>
    </row>
    <row r="445" spans="1:9" s="6" customFormat="1" ht="15.75">
      <c r="A445" s="45"/>
      <c r="B445" s="12"/>
      <c r="C445" s="2"/>
      <c r="D445" s="2"/>
      <c r="E445" s="8"/>
      <c r="F445" s="7" t="s">
        <v>13</v>
      </c>
      <c r="G445" s="39">
        <f t="shared" si="11"/>
        <v>0</v>
      </c>
      <c r="H445" s="39">
        <f t="shared" si="11"/>
        <v>0</v>
      </c>
      <c r="I445" s="39">
        <f t="shared" si="11"/>
        <v>0</v>
      </c>
    </row>
    <row r="446" spans="1:9" s="6" customFormat="1" ht="15.75">
      <c r="A446" s="45"/>
      <c r="B446" s="12"/>
      <c r="C446" s="2"/>
      <c r="D446" s="2"/>
      <c r="E446" s="8"/>
      <c r="F446" s="7" t="s">
        <v>165</v>
      </c>
      <c r="G446" s="39">
        <f t="shared" si="11"/>
        <v>0</v>
      </c>
      <c r="H446" s="39">
        <f t="shared" si="11"/>
        <v>0</v>
      </c>
      <c r="I446" s="39">
        <f t="shared" si="11"/>
        <v>0</v>
      </c>
    </row>
    <row r="447" spans="1:9" s="6" customFormat="1" ht="15.75">
      <c r="A447" s="45"/>
      <c r="B447" s="12"/>
      <c r="C447" s="2"/>
      <c r="D447" s="2"/>
      <c r="E447" s="8"/>
      <c r="F447" s="7"/>
      <c r="G447" s="39"/>
      <c r="H447" s="39"/>
      <c r="I447" s="14"/>
    </row>
    <row r="448" spans="1:9" s="6" customFormat="1" ht="15.75">
      <c r="A448" s="45"/>
      <c r="B448" s="12"/>
      <c r="C448" s="2"/>
      <c r="D448" s="2"/>
      <c r="E448" s="518" t="s">
        <v>164</v>
      </c>
      <c r="F448" s="464"/>
      <c r="G448" s="39">
        <f>SUM(G20,)</f>
        <v>0</v>
      </c>
      <c r="H448" s="39">
        <f>SUM(H20,)</f>
        <v>0</v>
      </c>
      <c r="I448" s="39">
        <f>SUM(I20,)</f>
        <v>0</v>
      </c>
    </row>
    <row r="449" spans="1:9" s="6" customFormat="1" ht="15.75">
      <c r="A449" s="45"/>
      <c r="B449" s="12"/>
      <c r="C449" s="2"/>
      <c r="D449" s="2"/>
      <c r="E449" s="8"/>
      <c r="F449" s="7"/>
      <c r="G449" s="39"/>
      <c r="H449" s="39"/>
      <c r="I449" s="14"/>
    </row>
    <row r="450" spans="1:9" s="6" customFormat="1" ht="15.75">
      <c r="A450" s="45"/>
      <c r="B450" s="12"/>
      <c r="C450" s="2"/>
      <c r="D450" s="2"/>
      <c r="E450" s="518" t="s">
        <v>85</v>
      </c>
      <c r="F450" s="464"/>
      <c r="G450" s="39">
        <f>SUM(G22)</f>
        <v>0</v>
      </c>
      <c r="H450" s="39">
        <f>SUM(H22)</f>
        <v>0</v>
      </c>
      <c r="I450" s="39">
        <f>SUM(I22)</f>
        <v>0</v>
      </c>
    </row>
    <row r="451" spans="1:9" s="6" customFormat="1" ht="15.75">
      <c r="A451" s="45"/>
      <c r="B451" s="12"/>
      <c r="C451" s="2"/>
      <c r="D451" s="2"/>
      <c r="E451" s="8"/>
      <c r="F451" s="7"/>
      <c r="G451" s="39"/>
      <c r="H451" s="39"/>
      <c r="I451" s="14"/>
    </row>
    <row r="452" spans="1:9" ht="15.75">
      <c r="A452" s="45"/>
      <c r="B452" s="12"/>
      <c r="C452" s="2"/>
      <c r="D452" s="2"/>
      <c r="E452" s="518" t="s">
        <v>170</v>
      </c>
      <c r="F452" s="464"/>
      <c r="G452" s="39">
        <f>SUM(G454:G458)</f>
        <v>0</v>
      </c>
      <c r="H452" s="39">
        <f>SUM(H454:H458)</f>
        <v>0</v>
      </c>
      <c r="I452" s="39">
        <f>SUM(I454:I458)</f>
        <v>0</v>
      </c>
    </row>
    <row r="453" spans="1:9" ht="15.75">
      <c r="A453" s="45"/>
      <c r="B453" s="12"/>
      <c r="C453" s="2"/>
      <c r="D453" s="2"/>
      <c r="E453" s="8"/>
      <c r="F453" s="1"/>
      <c r="G453" s="39"/>
      <c r="H453" s="39"/>
      <c r="I453" s="14"/>
    </row>
    <row r="454" spans="1:9" ht="15.75">
      <c r="A454" s="45"/>
      <c r="B454" s="12"/>
      <c r="C454" s="2"/>
      <c r="D454" s="2"/>
      <c r="E454" s="8"/>
      <c r="F454" s="77" t="s">
        <v>30</v>
      </c>
      <c r="G454" s="39">
        <f aca="true" t="shared" si="12" ref="G454:I456">SUM(G26,G422)</f>
        <v>0</v>
      </c>
      <c r="H454" s="39">
        <f t="shared" si="12"/>
        <v>0</v>
      </c>
      <c r="I454" s="39">
        <f t="shared" si="12"/>
        <v>0</v>
      </c>
    </row>
    <row r="455" spans="1:9" ht="15.75">
      <c r="A455" s="45"/>
      <c r="B455" s="12"/>
      <c r="C455" s="2"/>
      <c r="D455" s="2"/>
      <c r="E455" s="2"/>
      <c r="F455" s="3" t="s">
        <v>31</v>
      </c>
      <c r="G455" s="39">
        <f t="shared" si="12"/>
        <v>0</v>
      </c>
      <c r="H455" s="39">
        <f t="shared" si="12"/>
        <v>0</v>
      </c>
      <c r="I455" s="39">
        <f t="shared" si="12"/>
        <v>0</v>
      </c>
    </row>
    <row r="456" spans="1:9" ht="15.75">
      <c r="A456" s="45"/>
      <c r="B456" s="12"/>
      <c r="C456" s="2"/>
      <c r="D456" s="2"/>
      <c r="E456" s="2"/>
      <c r="F456" s="3" t="s">
        <v>32</v>
      </c>
      <c r="G456" s="39">
        <f t="shared" si="12"/>
        <v>0</v>
      </c>
      <c r="H456" s="39">
        <f t="shared" si="12"/>
        <v>0</v>
      </c>
      <c r="I456" s="39">
        <f t="shared" si="12"/>
        <v>0</v>
      </c>
    </row>
    <row r="457" spans="1:9" ht="15.75">
      <c r="A457" s="45"/>
      <c r="B457" s="12"/>
      <c r="C457" s="2"/>
      <c r="D457" s="2"/>
      <c r="E457" s="2"/>
      <c r="F457" s="77" t="s">
        <v>167</v>
      </c>
      <c r="G457" s="39">
        <f aca="true" t="shared" si="13" ref="G457:I458">SUM(G29,G425)</f>
        <v>0</v>
      </c>
      <c r="H457" s="39">
        <f t="shared" si="13"/>
        <v>0</v>
      </c>
      <c r="I457" s="39">
        <f t="shared" si="13"/>
        <v>0</v>
      </c>
    </row>
    <row r="458" spans="1:9" ht="15.75">
      <c r="A458" s="45"/>
      <c r="B458" s="12"/>
      <c r="C458" s="2"/>
      <c r="D458" s="2"/>
      <c r="E458" s="2"/>
      <c r="F458" s="3" t="s">
        <v>35</v>
      </c>
      <c r="G458" s="39">
        <f t="shared" si="13"/>
        <v>0</v>
      </c>
      <c r="H458" s="39">
        <f t="shared" si="13"/>
        <v>0</v>
      </c>
      <c r="I458" s="39">
        <f t="shared" si="13"/>
        <v>0</v>
      </c>
    </row>
    <row r="459" spans="1:9" ht="15.75">
      <c r="A459" s="45"/>
      <c r="B459" s="12"/>
      <c r="C459" s="2"/>
      <c r="D459" s="2"/>
      <c r="E459" s="2"/>
      <c r="F459" s="3"/>
      <c r="G459" s="39"/>
      <c r="H459" s="39"/>
      <c r="I459" s="14"/>
    </row>
    <row r="460" spans="1:9" ht="16.5" thickBot="1">
      <c r="A460" s="46"/>
      <c r="B460" s="47"/>
      <c r="C460" s="48"/>
      <c r="D460" s="48"/>
      <c r="E460" s="524" t="s">
        <v>33</v>
      </c>
      <c r="F460" s="525"/>
      <c r="G460" s="39">
        <f>SUM(G32,G430)</f>
        <v>0</v>
      </c>
      <c r="H460" s="39">
        <f>SUM(H32,H430)</f>
        <v>0</v>
      </c>
      <c r="I460" s="39">
        <f>SUM(I32,I430)</f>
        <v>0</v>
      </c>
    </row>
  </sheetData>
  <sheetProtection/>
  <mergeCells count="151">
    <mergeCell ref="G1:G2"/>
    <mergeCell ref="G284:G285"/>
    <mergeCell ref="H172:H173"/>
    <mergeCell ref="H396:H397"/>
    <mergeCell ref="G340:G341"/>
    <mergeCell ref="I396:I397"/>
    <mergeCell ref="H1:H2"/>
    <mergeCell ref="I1:I2"/>
    <mergeCell ref="H284:H285"/>
    <mergeCell ref="I60:I61"/>
    <mergeCell ref="I116:I117"/>
    <mergeCell ref="I172:I173"/>
    <mergeCell ref="I228:I229"/>
    <mergeCell ref="H60:H61"/>
    <mergeCell ref="H116:H117"/>
    <mergeCell ref="I284:I285"/>
    <mergeCell ref="H340:H341"/>
    <mergeCell ref="I340:I341"/>
    <mergeCell ref="G60:G61"/>
    <mergeCell ref="G172:G173"/>
    <mergeCell ref="G116:G117"/>
    <mergeCell ref="G228:G229"/>
    <mergeCell ref="E345:F345"/>
    <mergeCell ref="E347:F347"/>
    <mergeCell ref="E372:F372"/>
    <mergeCell ref="G396:G397"/>
    <mergeCell ref="A396:B396"/>
    <mergeCell ref="C396:F397"/>
    <mergeCell ref="A397:B397"/>
    <mergeCell ref="E387:F387"/>
    <mergeCell ref="E395:F395"/>
    <mergeCell ref="A340:B340"/>
    <mergeCell ref="C340:F341"/>
    <mergeCell ref="A341:B341"/>
    <mergeCell ref="E318:F318"/>
    <mergeCell ref="A228:B228"/>
    <mergeCell ref="C228:F229"/>
    <mergeCell ref="A229:B229"/>
    <mergeCell ref="E262:F262"/>
    <mergeCell ref="E233:F233"/>
    <mergeCell ref="A284:B284"/>
    <mergeCell ref="C284:F285"/>
    <mergeCell ref="A285:B285"/>
    <mergeCell ref="D258:F258"/>
    <mergeCell ref="E269:F269"/>
    <mergeCell ref="E283:F283"/>
    <mergeCell ref="A172:B172"/>
    <mergeCell ref="C172:F173"/>
    <mergeCell ref="A173:B173"/>
    <mergeCell ref="E150:F150"/>
    <mergeCell ref="E123:F123"/>
    <mergeCell ref="E130:F130"/>
    <mergeCell ref="E206:F206"/>
    <mergeCell ref="E163:F163"/>
    <mergeCell ref="E171:F171"/>
    <mergeCell ref="E144:F144"/>
    <mergeCell ref="D175:F175"/>
    <mergeCell ref="D202:F202"/>
    <mergeCell ref="A117:B117"/>
    <mergeCell ref="E136:F136"/>
    <mergeCell ref="E157:F157"/>
    <mergeCell ref="E92:F92"/>
    <mergeCell ref="E94:F94"/>
    <mergeCell ref="E107:F107"/>
    <mergeCell ref="E101:F101"/>
    <mergeCell ref="E121:F121"/>
    <mergeCell ref="D146:F146"/>
    <mergeCell ref="E148:F148"/>
    <mergeCell ref="E227:F227"/>
    <mergeCell ref="C370:F370"/>
    <mergeCell ref="E354:F354"/>
    <mergeCell ref="E360:F360"/>
    <mergeCell ref="E368:F368"/>
    <mergeCell ref="C343:F343"/>
    <mergeCell ref="E325:F325"/>
    <mergeCell ref="E331:F331"/>
    <mergeCell ref="E339:F339"/>
    <mergeCell ref="E275:F275"/>
    <mergeCell ref="E36:F36"/>
    <mergeCell ref="E38:F38"/>
    <mergeCell ref="E45:F45"/>
    <mergeCell ref="E51:F51"/>
    <mergeCell ref="E316:F316"/>
    <mergeCell ref="E235:F235"/>
    <mergeCell ref="E242:F242"/>
    <mergeCell ref="E248:F248"/>
    <mergeCell ref="E256:F256"/>
    <mergeCell ref="E260:F260"/>
    <mergeCell ref="C287:F287"/>
    <mergeCell ref="E312:F312"/>
    <mergeCell ref="E59:F59"/>
    <mergeCell ref="C60:F61"/>
    <mergeCell ref="E304:F304"/>
    <mergeCell ref="E298:F298"/>
    <mergeCell ref="E213:F213"/>
    <mergeCell ref="E219:F219"/>
    <mergeCell ref="E65:F65"/>
    <mergeCell ref="D90:F90"/>
    <mergeCell ref="D119:F119"/>
    <mergeCell ref="E115:F115"/>
    <mergeCell ref="E22:F22"/>
    <mergeCell ref="E32:F32"/>
    <mergeCell ref="C34:F34"/>
    <mergeCell ref="E24:F24"/>
    <mergeCell ref="C116:F117"/>
    <mergeCell ref="E88:F88"/>
    <mergeCell ref="E67:F67"/>
    <mergeCell ref="E74:F74"/>
    <mergeCell ref="A1:B1"/>
    <mergeCell ref="C1:F2"/>
    <mergeCell ref="D231:F231"/>
    <mergeCell ref="E177:F177"/>
    <mergeCell ref="E179:F179"/>
    <mergeCell ref="E186:F186"/>
    <mergeCell ref="E192:F192"/>
    <mergeCell ref="E200:F200"/>
    <mergeCell ref="E204:F204"/>
    <mergeCell ref="A60:B60"/>
    <mergeCell ref="A2:B2"/>
    <mergeCell ref="A61:B61"/>
    <mergeCell ref="A116:B116"/>
    <mergeCell ref="C3:F3"/>
    <mergeCell ref="E7:F7"/>
    <mergeCell ref="E14:F14"/>
    <mergeCell ref="E20:F20"/>
    <mergeCell ref="E5:F5"/>
    <mergeCell ref="E80:F80"/>
    <mergeCell ref="D63:F63"/>
    <mergeCell ref="E450:F450"/>
    <mergeCell ref="E452:F452"/>
    <mergeCell ref="E460:F460"/>
    <mergeCell ref="H228:H229"/>
    <mergeCell ref="A398:F398"/>
    <mergeCell ref="E430:F430"/>
    <mergeCell ref="E418:F418"/>
    <mergeCell ref="C314:F314"/>
    <mergeCell ref="E289:F289"/>
    <mergeCell ref="E291:F291"/>
    <mergeCell ref="E436:F436"/>
    <mergeCell ref="E443:F443"/>
    <mergeCell ref="E448:F448"/>
    <mergeCell ref="E414:F414"/>
    <mergeCell ref="E420:F420"/>
    <mergeCell ref="E416:F416"/>
    <mergeCell ref="A432:F432"/>
    <mergeCell ref="E434:F434"/>
    <mergeCell ref="E402:F402"/>
    <mergeCell ref="E409:F409"/>
    <mergeCell ref="E374:F374"/>
    <mergeCell ref="E381:F381"/>
    <mergeCell ref="E400:F400"/>
  </mergeCells>
  <printOptions gridLines="1" horizontalCentered="1"/>
  <pageMargins left="0.5" right="0.54" top="0.95" bottom="0.45" header="0.29" footer="0.26"/>
  <pageSetup horizontalDpi="600" verticalDpi="600" orientation="portrait" paperSize="9" scale="75" r:id="rId1"/>
  <headerFooter alignWithMargins="0">
    <oddHeader>&amp;C&amp;"Times New Roman,Félkövér"Költségvetési előirányzatok önállóan és 
részben önállóan gazdálkodó költségvetési szervenként,
 kiemelt előirányzatonként, létszám keret
2006. év&amp;R 2. sz. melléklet
EFt-ban</oddHeader>
    <oddFooter>&amp;L&amp;9Készült: &amp;D  &amp;T&amp;C&amp;9&amp;P</oddFooter>
  </headerFooter>
  <rowBreaks count="7" manualBreakCount="7">
    <brk id="59" max="8" man="1"/>
    <brk id="115" max="8" man="1"/>
    <brk id="171" max="255" man="1"/>
    <brk id="227" max="255" man="1"/>
    <brk id="283" max="255" man="1"/>
    <brk id="339" max="255" man="1"/>
    <brk id="3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Popota</dc:creator>
  <cp:keywords/>
  <dc:description/>
  <cp:lastModifiedBy>lantosa</cp:lastModifiedBy>
  <cp:lastPrinted>2013-09-11T11:54:11Z</cp:lastPrinted>
  <dcterms:created xsi:type="dcterms:W3CDTF">2005-01-04T06:35:53Z</dcterms:created>
  <dcterms:modified xsi:type="dcterms:W3CDTF">2013-09-11T11:54:26Z</dcterms:modified>
  <cp:category/>
  <cp:version/>
  <cp:contentType/>
  <cp:contentStatus/>
</cp:coreProperties>
</file>