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ilisszentlászló\2014. Rendeletek\13. költségvetési rendelet mód\"/>
    </mc:Choice>
  </mc:AlternateContent>
  <bookViews>
    <workbookView xWindow="10230" yWindow="165" windowWidth="10290" windowHeight="7680" activeTab="3"/>
  </bookViews>
  <sheets>
    <sheet name="össz 2" sheetId="14" r:id="rId1"/>
    <sheet name="Önk 2a" sheetId="15" r:id="rId2"/>
    <sheet name="Óvoda 2f" sheetId="12" r:id="rId3"/>
    <sheet name="Tartalék" sheetId="18" r:id="rId4"/>
  </sheets>
  <definedNames>
    <definedName name="_xlnm.Print_Area" localSheetId="2">'Óvoda 2f'!$A$1:$K$96</definedName>
    <definedName name="_xlnm.Print_Area" localSheetId="1">'Önk 2a'!$A$1:$J$98</definedName>
  </definedNames>
  <calcPr calcId="171027"/>
</workbook>
</file>

<file path=xl/calcChain.xml><?xml version="1.0" encoding="utf-8"?>
<calcChain xmlns="http://schemas.openxmlformats.org/spreadsheetml/2006/main">
  <c r="C12" i="18" l="1"/>
  <c r="I23" i="14"/>
  <c r="H24" i="14"/>
  <c r="J24" i="14" s="1"/>
  <c r="I24" i="14"/>
  <c r="I25" i="14"/>
  <c r="I27" i="14"/>
  <c r="I28" i="14"/>
  <c r="H29" i="14"/>
  <c r="J29" i="14" s="1"/>
  <c r="I29" i="14"/>
  <c r="J62" i="15"/>
  <c r="J59" i="15"/>
  <c r="J54" i="15"/>
  <c r="J52" i="15"/>
  <c r="J51" i="15"/>
  <c r="J50" i="15"/>
  <c r="J49" i="15"/>
  <c r="J48" i="15"/>
  <c r="J47" i="15"/>
  <c r="J46" i="15"/>
  <c r="J45" i="15"/>
  <c r="F6" i="14"/>
  <c r="F14" i="14"/>
  <c r="F22" i="14"/>
  <c r="F3" i="14"/>
  <c r="F34" i="14"/>
  <c r="F65" i="14"/>
  <c r="F97" i="14"/>
  <c r="E6" i="14"/>
  <c r="E14" i="14"/>
  <c r="E22" i="14"/>
  <c r="E34" i="14"/>
  <c r="E73" i="14"/>
  <c r="G34" i="14"/>
  <c r="G99" i="14"/>
  <c r="F99" i="14"/>
  <c r="E99" i="14"/>
  <c r="G4" i="14"/>
  <c r="G7" i="14"/>
  <c r="G6" i="14" s="1"/>
  <c r="G8" i="14"/>
  <c r="G15" i="14"/>
  <c r="G19" i="14"/>
  <c r="G25" i="14"/>
  <c r="G27" i="14"/>
  <c r="G28" i="14"/>
  <c r="G22" i="14" s="1"/>
  <c r="G30" i="14"/>
  <c r="G31" i="14"/>
  <c r="G33" i="14"/>
  <c r="H74" i="14"/>
  <c r="H75" i="14"/>
  <c r="H76" i="14"/>
  <c r="H77" i="14"/>
  <c r="H73" i="14" s="1"/>
  <c r="H78" i="14"/>
  <c r="H79" i="14"/>
  <c r="G80" i="14"/>
  <c r="G65" i="14"/>
  <c r="G41" i="14"/>
  <c r="G40" i="14"/>
  <c r="G39" i="14"/>
  <c r="G38" i="14"/>
  <c r="G37" i="14"/>
  <c r="G36" i="14"/>
  <c r="G35" i="14"/>
  <c r="O6" i="14"/>
  <c r="O14" i="14"/>
  <c r="O22" i="14"/>
  <c r="O3" i="14"/>
  <c r="O34" i="14"/>
  <c r="O65" i="14"/>
  <c r="O97" i="14"/>
  <c r="N6" i="14"/>
  <c r="N14" i="14"/>
  <c r="N22" i="14"/>
  <c r="N34" i="14"/>
  <c r="N73" i="14"/>
  <c r="P34" i="14"/>
  <c r="P99" i="14"/>
  <c r="O99" i="14"/>
  <c r="N99" i="14"/>
  <c r="P4" i="14"/>
  <c r="P7" i="14"/>
  <c r="P6" i="14" s="1"/>
  <c r="P8" i="14"/>
  <c r="P15" i="14"/>
  <c r="P19" i="14"/>
  <c r="P25" i="14"/>
  <c r="P27" i="14"/>
  <c r="P28" i="14"/>
  <c r="P22" i="14" s="1"/>
  <c r="P30" i="14"/>
  <c r="P31" i="14"/>
  <c r="P33" i="14"/>
  <c r="P97" i="14"/>
  <c r="P80" i="14"/>
  <c r="P65" i="14"/>
  <c r="P41" i="14"/>
  <c r="P40" i="14"/>
  <c r="P39" i="14"/>
  <c r="P38" i="14"/>
  <c r="P37" i="14"/>
  <c r="P36" i="14"/>
  <c r="P35" i="14"/>
  <c r="J35" i="15"/>
  <c r="H35" i="14" s="1"/>
  <c r="I35" i="14"/>
  <c r="J35" i="14"/>
  <c r="J36" i="15"/>
  <c r="H36" i="14" s="1"/>
  <c r="J36" i="14" s="1"/>
  <c r="I36" i="14"/>
  <c r="J37" i="15"/>
  <c r="H37" i="14" s="1"/>
  <c r="J37" i="14"/>
  <c r="J38" i="15"/>
  <c r="H38" i="14" s="1"/>
  <c r="J39" i="15"/>
  <c r="H39" i="14" s="1"/>
  <c r="J39" i="14"/>
  <c r="J40" i="15"/>
  <c r="H40" i="14" s="1"/>
  <c r="H41" i="14"/>
  <c r="H59" i="14"/>
  <c r="J59" i="14" s="1"/>
  <c r="J60" i="15"/>
  <c r="H60" i="14"/>
  <c r="H61" i="14"/>
  <c r="J61" i="14"/>
  <c r="H62" i="14"/>
  <c r="J62" i="14" s="1"/>
  <c r="H63" i="14"/>
  <c r="J63" i="14"/>
  <c r="I58" i="14"/>
  <c r="J4" i="15"/>
  <c r="H4" i="14" s="1"/>
  <c r="J4" i="14" s="1"/>
  <c r="J5" i="15"/>
  <c r="H5" i="14"/>
  <c r="J7" i="15"/>
  <c r="H7" i="14" s="1"/>
  <c r="J8" i="15"/>
  <c r="H8" i="14"/>
  <c r="H9" i="14"/>
  <c r="J9" i="14" s="1"/>
  <c r="H10" i="14"/>
  <c r="H11" i="14"/>
  <c r="H12" i="14"/>
  <c r="H13" i="14"/>
  <c r="J13" i="14" s="1"/>
  <c r="J15" i="15"/>
  <c r="H15" i="14"/>
  <c r="J16" i="15"/>
  <c r="H16" i="14" s="1"/>
  <c r="J16" i="14" s="1"/>
  <c r="J17" i="15"/>
  <c r="H17" i="14"/>
  <c r="J18" i="15"/>
  <c r="H18" i="14" s="1"/>
  <c r="J18" i="14" s="1"/>
  <c r="J19" i="15"/>
  <c r="H19" i="14"/>
  <c r="J20" i="15"/>
  <c r="H20" i="14" s="1"/>
  <c r="J20" i="14" s="1"/>
  <c r="J21" i="15"/>
  <c r="H21" i="14"/>
  <c r="J23" i="15"/>
  <c r="H23" i="14" s="1"/>
  <c r="J24" i="15"/>
  <c r="J25" i="15"/>
  <c r="H25" i="14" s="1"/>
  <c r="J27" i="15"/>
  <c r="H27" i="14" s="1"/>
  <c r="J27" i="14" s="1"/>
  <c r="J28" i="15"/>
  <c r="H28" i="14" s="1"/>
  <c r="J28" i="14" s="1"/>
  <c r="J29" i="15"/>
  <c r="J30" i="15"/>
  <c r="H30" i="14" s="1"/>
  <c r="J31" i="15"/>
  <c r="H31" i="14" s="1"/>
  <c r="H26" i="14"/>
  <c r="J32" i="15"/>
  <c r="H32" i="14"/>
  <c r="J33" i="15"/>
  <c r="H33" i="14"/>
  <c r="I7" i="14"/>
  <c r="I6" i="14" s="1"/>
  <c r="I8" i="14"/>
  <c r="I9" i="14"/>
  <c r="I10" i="14"/>
  <c r="I11" i="14"/>
  <c r="J11" i="14" s="1"/>
  <c r="I12" i="14"/>
  <c r="I13" i="14"/>
  <c r="I32" i="14"/>
  <c r="H45" i="14"/>
  <c r="H46" i="14"/>
  <c r="H47" i="14"/>
  <c r="H44" i="14" s="1"/>
  <c r="H48" i="14"/>
  <c r="H49" i="14"/>
  <c r="H50" i="14"/>
  <c r="H51" i="14"/>
  <c r="H52" i="14"/>
  <c r="H56" i="14"/>
  <c r="H57" i="14"/>
  <c r="I53" i="14"/>
  <c r="M6" i="15"/>
  <c r="K6" i="14" s="1"/>
  <c r="K3" i="14" s="1"/>
  <c r="L6" i="14"/>
  <c r="L72" i="14"/>
  <c r="M72" i="14" s="1"/>
  <c r="M65" i="14" s="1"/>
  <c r="I72" i="14"/>
  <c r="J72" i="14"/>
  <c r="J65" i="14" s="1"/>
  <c r="K70" i="12"/>
  <c r="L4" i="14"/>
  <c r="K4" i="14"/>
  <c r="M4" i="14"/>
  <c r="K15" i="14"/>
  <c r="M15" i="14" s="1"/>
  <c r="K19" i="14"/>
  <c r="M19" i="14"/>
  <c r="K25" i="14"/>
  <c r="M25" i="14"/>
  <c r="L27" i="14"/>
  <c r="K30" i="14"/>
  <c r="L30" i="14"/>
  <c r="M30" i="14"/>
  <c r="K31" i="14"/>
  <c r="L31" i="14"/>
  <c r="M31" i="14"/>
  <c r="K26" i="14"/>
  <c r="M26" i="14" s="1"/>
  <c r="K35" i="14"/>
  <c r="L35" i="14"/>
  <c r="K36" i="14"/>
  <c r="M36" i="14" s="1"/>
  <c r="L36" i="14"/>
  <c r="K37" i="14"/>
  <c r="L37" i="14"/>
  <c r="M37" i="14"/>
  <c r="K38" i="14"/>
  <c r="L38" i="14"/>
  <c r="M38" i="14"/>
  <c r="K39" i="14"/>
  <c r="M39" i="14" s="1"/>
  <c r="K40" i="14"/>
  <c r="M40" i="14"/>
  <c r="M41" i="14"/>
  <c r="K80" i="14"/>
  <c r="K45" i="14"/>
  <c r="K46" i="14"/>
  <c r="M46" i="14"/>
  <c r="K54" i="14"/>
  <c r="M54" i="14" s="1"/>
  <c r="M53" i="14" s="1"/>
  <c r="K59" i="14"/>
  <c r="M59" i="14" s="1"/>
  <c r="M58" i="14" s="1"/>
  <c r="L34" i="14"/>
  <c r="L65" i="14"/>
  <c r="L58" i="14"/>
  <c r="K14" i="14"/>
  <c r="K22" i="14"/>
  <c r="K44" i="14"/>
  <c r="K43" i="14" s="1"/>
  <c r="K64" i="14" s="1"/>
  <c r="K53" i="14"/>
  <c r="K58" i="14"/>
  <c r="M63" i="14"/>
  <c r="M57" i="14"/>
  <c r="K8" i="14"/>
  <c r="M8" i="14" s="1"/>
  <c r="K7" i="14"/>
  <c r="M7" i="14"/>
  <c r="L99" i="14"/>
  <c r="L89" i="14"/>
  <c r="L81" i="14"/>
  <c r="L73" i="14"/>
  <c r="L53" i="14"/>
  <c r="L44" i="14"/>
  <c r="L43" i="14"/>
  <c r="L14" i="14"/>
  <c r="J45" i="14"/>
  <c r="J46" i="14"/>
  <c r="J44" i="14"/>
  <c r="J80" i="15"/>
  <c r="H80" i="14" s="1"/>
  <c r="G53" i="15"/>
  <c r="G22" i="15"/>
  <c r="L22" i="15"/>
  <c r="M22" i="15"/>
  <c r="K22" i="15"/>
  <c r="L33" i="15"/>
  <c r="L6" i="15"/>
  <c r="L14" i="15"/>
  <c r="K32" i="15"/>
  <c r="L32" i="15"/>
  <c r="L3" i="15"/>
  <c r="L42" i="15" s="1"/>
  <c r="L34" i="15"/>
  <c r="L44" i="15"/>
  <c r="L53" i="15"/>
  <c r="L43" i="15" s="1"/>
  <c r="L64" i="15" s="1"/>
  <c r="L58" i="15"/>
  <c r="L65" i="15"/>
  <c r="L81" i="15"/>
  <c r="L73" i="15"/>
  <c r="L89" i="15"/>
  <c r="L97" i="15"/>
  <c r="M34" i="15"/>
  <c r="M14" i="15"/>
  <c r="M32" i="15"/>
  <c r="M3" i="15" s="1"/>
  <c r="M42" i="15" s="1"/>
  <c r="M58" i="15"/>
  <c r="M44" i="15"/>
  <c r="M43" i="15" s="1"/>
  <c r="M64" i="15" s="1"/>
  <c r="M53" i="15"/>
  <c r="M73" i="15"/>
  <c r="M65" i="15"/>
  <c r="M81" i="15"/>
  <c r="M89" i="15"/>
  <c r="M97" i="15"/>
  <c r="K34" i="15"/>
  <c r="K6" i="15"/>
  <c r="K14" i="15"/>
  <c r="K3" i="15" s="1"/>
  <c r="K42" i="15" s="1"/>
  <c r="K58" i="15"/>
  <c r="K44" i="15"/>
  <c r="K43" i="15" s="1"/>
  <c r="K64" i="15" s="1"/>
  <c r="K53" i="15"/>
  <c r="K73" i="15"/>
  <c r="K65" i="15"/>
  <c r="K81" i="15"/>
  <c r="K89" i="15"/>
  <c r="K97" i="15"/>
  <c r="E22" i="12"/>
  <c r="F22" i="12"/>
  <c r="G22" i="12"/>
  <c r="G3" i="12" s="1"/>
  <c r="G41" i="12" s="1"/>
  <c r="H22" i="12"/>
  <c r="I22" i="12"/>
  <c r="J22" i="12"/>
  <c r="K29" i="12"/>
  <c r="K22" i="12" s="1"/>
  <c r="K30" i="12"/>
  <c r="I31" i="14" s="1"/>
  <c r="J31" i="14" s="1"/>
  <c r="L22" i="12"/>
  <c r="M22" i="12"/>
  <c r="N22" i="12"/>
  <c r="N3" i="12" s="1"/>
  <c r="N41" i="12" s="1"/>
  <c r="J8" i="14"/>
  <c r="J10" i="14"/>
  <c r="J12" i="14"/>
  <c r="I14" i="14"/>
  <c r="J15" i="14"/>
  <c r="J17" i="14"/>
  <c r="J19" i="14"/>
  <c r="J21" i="14"/>
  <c r="K39" i="12"/>
  <c r="I40" i="14" s="1"/>
  <c r="J40" i="14" s="1"/>
  <c r="K36" i="12"/>
  <c r="I37" i="14" s="1"/>
  <c r="I44" i="14"/>
  <c r="I43" i="14" s="1"/>
  <c r="I64" i="14" s="1"/>
  <c r="K65" i="14"/>
  <c r="K81" i="14"/>
  <c r="M81" i="14"/>
  <c r="K89" i="14"/>
  <c r="M89" i="14"/>
  <c r="L63" i="12"/>
  <c r="M95" i="12"/>
  <c r="N63" i="12"/>
  <c r="N95" i="12" s="1"/>
  <c r="L33" i="12"/>
  <c r="L3" i="12"/>
  <c r="L41" i="12" s="1"/>
  <c r="M3" i="12"/>
  <c r="M41" i="12"/>
  <c r="N33" i="12"/>
  <c r="L87" i="12"/>
  <c r="M87" i="12"/>
  <c r="N87" i="12"/>
  <c r="L79" i="12"/>
  <c r="M79" i="12"/>
  <c r="N79" i="12"/>
  <c r="L71" i="12"/>
  <c r="M71" i="12"/>
  <c r="N71" i="12"/>
  <c r="L56" i="12"/>
  <c r="M56" i="12"/>
  <c r="N56" i="12"/>
  <c r="M63" i="12"/>
  <c r="L42" i="12"/>
  <c r="L62" i="12" s="1"/>
  <c r="M42" i="12"/>
  <c r="N42" i="12"/>
  <c r="N62" i="12" s="1"/>
  <c r="M33" i="12"/>
  <c r="K4" i="12"/>
  <c r="K32" i="12"/>
  <c r="I33" i="14" s="1"/>
  <c r="J33" i="14" s="1"/>
  <c r="F44" i="15"/>
  <c r="F43" i="15" s="1"/>
  <c r="F64" i="15" s="1"/>
  <c r="J44" i="15"/>
  <c r="E44" i="15"/>
  <c r="G44" i="15"/>
  <c r="F6" i="15"/>
  <c r="F14" i="15"/>
  <c r="F3" i="15" s="1"/>
  <c r="F22" i="15"/>
  <c r="F34" i="15"/>
  <c r="F42" i="15"/>
  <c r="F58" i="15"/>
  <c r="F65" i="15"/>
  <c r="F81" i="15"/>
  <c r="F73" i="15"/>
  <c r="F89" i="15"/>
  <c r="G6" i="15"/>
  <c r="G3" i="15" s="1"/>
  <c r="G42" i="15" s="1"/>
  <c r="G14" i="15"/>
  <c r="G34" i="15"/>
  <c r="G43" i="15"/>
  <c r="G58" i="15"/>
  <c r="G64" i="15"/>
  <c r="G65" i="15"/>
  <c r="G81" i="15"/>
  <c r="G73" i="15"/>
  <c r="G89" i="15"/>
  <c r="G97" i="15" s="1"/>
  <c r="H6" i="15"/>
  <c r="H14" i="15"/>
  <c r="H3" i="15" s="1"/>
  <c r="H42" i="15" s="1"/>
  <c r="H22" i="15"/>
  <c r="H34" i="15"/>
  <c r="H44" i="15"/>
  <c r="H43" i="15" s="1"/>
  <c r="H64" i="15" s="1"/>
  <c r="H53" i="15"/>
  <c r="H58" i="15"/>
  <c r="H65" i="15"/>
  <c r="H81" i="15"/>
  <c r="H73" i="15"/>
  <c r="H89" i="15"/>
  <c r="I6" i="15"/>
  <c r="I3" i="15" s="1"/>
  <c r="I42" i="15" s="1"/>
  <c r="I14" i="15"/>
  <c r="I22" i="15"/>
  <c r="I34" i="15"/>
  <c r="I44" i="15"/>
  <c r="I53" i="15"/>
  <c r="I43" i="15"/>
  <c r="I58" i="15"/>
  <c r="I65" i="15"/>
  <c r="I81" i="15"/>
  <c r="I73" i="15"/>
  <c r="I89" i="15"/>
  <c r="D22" i="12"/>
  <c r="D3" i="12" s="1"/>
  <c r="J74" i="14"/>
  <c r="J77" i="14"/>
  <c r="J78" i="14"/>
  <c r="J79" i="14"/>
  <c r="J76" i="14"/>
  <c r="J80" i="14"/>
  <c r="H55" i="14"/>
  <c r="J57" i="15"/>
  <c r="J63" i="15"/>
  <c r="J5" i="14"/>
  <c r="D33" i="12"/>
  <c r="E33" i="12"/>
  <c r="E41" i="12" s="1"/>
  <c r="F33" i="12"/>
  <c r="G33" i="12"/>
  <c r="H33" i="12"/>
  <c r="I33" i="12"/>
  <c r="J33" i="12"/>
  <c r="F3" i="12"/>
  <c r="F41" i="12" s="1"/>
  <c r="H3" i="12"/>
  <c r="H41" i="12"/>
  <c r="I3" i="12"/>
  <c r="J3" i="12"/>
  <c r="J41" i="12"/>
  <c r="K6" i="12"/>
  <c r="K37" i="12"/>
  <c r="I38" i="14" s="1"/>
  <c r="J38" i="14" s="1"/>
  <c r="K38" i="12"/>
  <c r="I39" i="14" s="1"/>
  <c r="K40" i="12"/>
  <c r="I41" i="14" s="1"/>
  <c r="J41" i="14" s="1"/>
  <c r="K14" i="12"/>
  <c r="J41" i="15"/>
  <c r="D22" i="15"/>
  <c r="E22" i="15"/>
  <c r="J9" i="15"/>
  <c r="J10" i="15"/>
  <c r="J11" i="15"/>
  <c r="J12" i="15"/>
  <c r="J13" i="15"/>
  <c r="D14" i="15"/>
  <c r="E14" i="15"/>
  <c r="J32" i="14"/>
  <c r="H89" i="14"/>
  <c r="I89" i="14"/>
  <c r="J89" i="14"/>
  <c r="H65" i="14"/>
  <c r="H81" i="14"/>
  <c r="I65" i="14"/>
  <c r="I81" i="14"/>
  <c r="J81" i="14"/>
  <c r="D65" i="14"/>
  <c r="D81" i="14"/>
  <c r="D73" i="14"/>
  <c r="D89" i="14"/>
  <c r="D44" i="14"/>
  <c r="D53" i="14"/>
  <c r="D43" i="14"/>
  <c r="D64" i="14" s="1"/>
  <c r="D58" i="14"/>
  <c r="D34" i="14"/>
  <c r="D99" i="14"/>
  <c r="D22" i="14"/>
  <c r="D6" i="14"/>
  <c r="D14" i="14"/>
  <c r="D3" i="14"/>
  <c r="D98" i="14" s="1"/>
  <c r="J89" i="15"/>
  <c r="E89" i="15"/>
  <c r="D89" i="15"/>
  <c r="J81" i="15"/>
  <c r="J97" i="15" s="1"/>
  <c r="E81" i="15"/>
  <c r="D81" i="15"/>
  <c r="J73" i="15"/>
  <c r="E73" i="15"/>
  <c r="D73" i="15"/>
  <c r="J65" i="15"/>
  <c r="E65" i="15"/>
  <c r="E97" i="15" s="1"/>
  <c r="D65" i="15"/>
  <c r="D97" i="15" s="1"/>
  <c r="J58" i="15"/>
  <c r="E58" i="15"/>
  <c r="D58" i="15"/>
  <c r="E53" i="15"/>
  <c r="D53" i="15"/>
  <c r="D43" i="15" s="1"/>
  <c r="D64" i="15" s="1"/>
  <c r="E43" i="15"/>
  <c r="E64" i="15" s="1"/>
  <c r="D44" i="15"/>
  <c r="E34" i="15"/>
  <c r="D34" i="15"/>
  <c r="E6" i="15"/>
  <c r="D6" i="15"/>
  <c r="D3" i="15" s="1"/>
  <c r="D42" i="15" s="1"/>
  <c r="E3" i="15"/>
  <c r="E42" i="15" s="1"/>
  <c r="E98" i="15" s="1"/>
  <c r="K87" i="12"/>
  <c r="J87" i="12"/>
  <c r="I87" i="12"/>
  <c r="H87" i="12"/>
  <c r="G87" i="12"/>
  <c r="F87" i="12"/>
  <c r="E87" i="12"/>
  <c r="D87" i="12"/>
  <c r="K79" i="12"/>
  <c r="J79" i="12"/>
  <c r="I79" i="12"/>
  <c r="H79" i="12"/>
  <c r="G79" i="12"/>
  <c r="F79" i="12"/>
  <c r="E79" i="12"/>
  <c r="D79" i="12"/>
  <c r="K71" i="12"/>
  <c r="J71" i="12"/>
  <c r="I71" i="12"/>
  <c r="H71" i="12"/>
  <c r="G71" i="12"/>
  <c r="F71" i="12"/>
  <c r="E71" i="12"/>
  <c r="D71" i="12"/>
  <c r="K63" i="12"/>
  <c r="K95" i="12" s="1"/>
  <c r="J63" i="12"/>
  <c r="J95" i="12"/>
  <c r="I63" i="12"/>
  <c r="I95" i="12" s="1"/>
  <c r="H63" i="12"/>
  <c r="H95" i="12"/>
  <c r="G63" i="12"/>
  <c r="G95" i="12" s="1"/>
  <c r="F63" i="12"/>
  <c r="F95" i="12"/>
  <c r="E63" i="12"/>
  <c r="E95" i="12" s="1"/>
  <c r="D63" i="12"/>
  <c r="D95" i="12"/>
  <c r="K56" i="12"/>
  <c r="J56" i="12"/>
  <c r="I56" i="12"/>
  <c r="H56" i="12"/>
  <c r="G56" i="12"/>
  <c r="F56" i="12"/>
  <c r="E56" i="12"/>
  <c r="D56" i="12"/>
  <c r="K51" i="12"/>
  <c r="J51" i="12"/>
  <c r="I51" i="12"/>
  <c r="H51" i="12"/>
  <c r="H42" i="12" s="1"/>
  <c r="H62" i="12" s="1"/>
  <c r="G51" i="12"/>
  <c r="F51" i="12"/>
  <c r="E51" i="12"/>
  <c r="D51" i="12"/>
  <c r="K43" i="12"/>
  <c r="J43" i="12"/>
  <c r="I43" i="12"/>
  <c r="I42" i="12"/>
  <c r="I62" i="12" s="1"/>
  <c r="H43" i="12"/>
  <c r="G43" i="12"/>
  <c r="F43" i="12"/>
  <c r="F42" i="12" s="1"/>
  <c r="F62" i="12" s="1"/>
  <c r="E43" i="12"/>
  <c r="E42" i="12" s="1"/>
  <c r="E62" i="12" s="1"/>
  <c r="E96" i="12" s="1"/>
  <c r="D43" i="12"/>
  <c r="D42" i="12" s="1"/>
  <c r="D62" i="12" s="1"/>
  <c r="K42" i="12"/>
  <c r="K62" i="12" s="1"/>
  <c r="J42" i="12"/>
  <c r="J62" i="12"/>
  <c r="J96" i="12" s="1"/>
  <c r="G42" i="12"/>
  <c r="G62" i="12"/>
  <c r="J14" i="12"/>
  <c r="I14" i="12"/>
  <c r="H14" i="12"/>
  <c r="G14" i="12"/>
  <c r="F14" i="12"/>
  <c r="E14" i="12"/>
  <c r="D14" i="12"/>
  <c r="J6" i="15"/>
  <c r="I97" i="14"/>
  <c r="J34" i="15"/>
  <c r="D42" i="14"/>
  <c r="J75" i="14"/>
  <c r="H96" i="12" l="1"/>
  <c r="I22" i="14"/>
  <c r="I3" i="14" s="1"/>
  <c r="D98" i="15"/>
  <c r="G98" i="15"/>
  <c r="F96" i="12"/>
  <c r="H98" i="15"/>
  <c r="J34" i="14"/>
  <c r="J73" i="14"/>
  <c r="J97" i="14" s="1"/>
  <c r="H97" i="14"/>
  <c r="F98" i="15"/>
  <c r="N96" i="12"/>
  <c r="G96" i="12"/>
  <c r="M96" i="12"/>
  <c r="G97" i="14"/>
  <c r="I64" i="15"/>
  <c r="I98" i="15" s="1"/>
  <c r="J60" i="14"/>
  <c r="J58" i="14" s="1"/>
  <c r="H58" i="14"/>
  <c r="P3" i="14"/>
  <c r="N3" i="14"/>
  <c r="E3" i="14"/>
  <c r="J22" i="15"/>
  <c r="D41" i="12"/>
  <c r="D96" i="12" s="1"/>
  <c r="I97" i="15"/>
  <c r="H97" i="15"/>
  <c r="K3" i="12"/>
  <c r="M62" i="12"/>
  <c r="L95" i="12"/>
  <c r="L96" i="12"/>
  <c r="M35" i="14"/>
  <c r="M34" i="14" s="1"/>
  <c r="K34" i="14"/>
  <c r="M27" i="14"/>
  <c r="M22" i="14" s="1"/>
  <c r="L22" i="14"/>
  <c r="L3" i="14" s="1"/>
  <c r="H14" i="14"/>
  <c r="I34" i="14"/>
  <c r="I99" i="14" s="1"/>
  <c r="P14" i="14"/>
  <c r="N97" i="14"/>
  <c r="P73" i="14"/>
  <c r="O42" i="14"/>
  <c r="O100" i="14" s="1"/>
  <c r="O98" i="14"/>
  <c r="G14" i="14"/>
  <c r="G3" i="14" s="1"/>
  <c r="E97" i="14"/>
  <c r="G73" i="14"/>
  <c r="F42" i="14"/>
  <c r="F100" i="14" s="1"/>
  <c r="F98" i="14"/>
  <c r="H54" i="14"/>
  <c r="J54" i="14" s="1"/>
  <c r="J53" i="14" s="1"/>
  <c r="J53" i="15"/>
  <c r="I30" i="14"/>
  <c r="K98" i="15"/>
  <c r="K73" i="14"/>
  <c r="M73" i="14" s="1"/>
  <c r="M97" i="14" s="1"/>
  <c r="M80" i="14"/>
  <c r="D97" i="14"/>
  <c r="F97" i="15"/>
  <c r="K98" i="14"/>
  <c r="K42" i="14"/>
  <c r="H22" i="14"/>
  <c r="H3" i="14" s="1"/>
  <c r="J23" i="14"/>
  <c r="H6" i="14"/>
  <c r="J7" i="14"/>
  <c r="J6" i="14" s="1"/>
  <c r="K33" i="12"/>
  <c r="J14" i="15"/>
  <c r="J3" i="15" s="1"/>
  <c r="J42" i="15" s="1"/>
  <c r="I41" i="12"/>
  <c r="I96" i="12" s="1"/>
  <c r="M98" i="15"/>
  <c r="L98" i="15"/>
  <c r="L64" i="14"/>
  <c r="L97" i="14"/>
  <c r="M45" i="14"/>
  <c r="M44" i="14" s="1"/>
  <c r="M43" i="14" s="1"/>
  <c r="M64" i="14" s="1"/>
  <c r="K52" i="14"/>
  <c r="M52" i="14" s="1"/>
  <c r="M14" i="14"/>
  <c r="M6" i="14"/>
  <c r="J30" i="14"/>
  <c r="J25" i="14"/>
  <c r="J14" i="14"/>
  <c r="H34" i="14"/>
  <c r="I98" i="14" l="1"/>
  <c r="I42" i="14"/>
  <c r="J3" i="14"/>
  <c r="H42" i="14"/>
  <c r="M3" i="14"/>
  <c r="J98" i="15"/>
  <c r="G42" i="14"/>
  <c r="G98" i="14"/>
  <c r="L42" i="14"/>
  <c r="L100" i="14" s="1"/>
  <c r="L98" i="14"/>
  <c r="H53" i="14"/>
  <c r="H43" i="14" s="1"/>
  <c r="J43" i="15"/>
  <c r="J64" i="15" s="1"/>
  <c r="P42" i="14"/>
  <c r="P98" i="14"/>
  <c r="K100" i="14"/>
  <c r="K97" i="14"/>
  <c r="M99" i="14"/>
  <c r="J99" i="14"/>
  <c r="K41" i="12"/>
  <c r="K96" i="12" s="1"/>
  <c r="K99" i="14"/>
  <c r="E42" i="14"/>
  <c r="E100" i="14" s="1"/>
  <c r="E98" i="14"/>
  <c r="H99" i="14"/>
  <c r="J22" i="14"/>
  <c r="N42" i="14"/>
  <c r="N100" i="14" s="1"/>
  <c r="N98" i="14"/>
  <c r="J43" i="14" l="1"/>
  <c r="H64" i="14"/>
  <c r="J64" i="14" s="1"/>
  <c r="H98" i="14"/>
  <c r="M42" i="14"/>
  <c r="M100" i="14" s="1"/>
  <c r="M98" i="14"/>
  <c r="J98" i="14"/>
  <c r="J42" i="14"/>
</calcChain>
</file>

<file path=xl/sharedStrings.xml><?xml version="1.0" encoding="utf-8"?>
<sst xmlns="http://schemas.openxmlformats.org/spreadsheetml/2006/main" count="658" uniqueCount="191">
  <si>
    <t>Jogszabályi hivatkozás</t>
  </si>
  <si>
    <t>I.</t>
  </si>
  <si>
    <t>1.</t>
  </si>
  <si>
    <t>A helyi önkormányzatok, helyi nemzetiségi önkormányzatok általános működéséhez és ágazati feladataihoz kapcsolódó támogatások</t>
  </si>
  <si>
    <t>Ávr. 24. § (1) a)</t>
  </si>
  <si>
    <t>2.</t>
  </si>
  <si>
    <t>A központi költségvetésből származó egyéb költségvetési támogatások</t>
  </si>
  <si>
    <t>3.</t>
  </si>
  <si>
    <t>Működési célú támogatás Áht.-on belülről</t>
  </si>
  <si>
    <t>Ávr. 2. § b)</t>
  </si>
  <si>
    <t>Személyi juttatások</t>
  </si>
  <si>
    <t>Áht. 6. § (3)</t>
  </si>
  <si>
    <t>Elkülönített állami pénzalapból</t>
  </si>
  <si>
    <t>Munkaadókat terhelő járulékok és szociális hozzájárulási adó</t>
  </si>
  <si>
    <t>Társadalombiztosítás pénzügyi alapjaiból</t>
  </si>
  <si>
    <t>Dologi kiadások</t>
  </si>
  <si>
    <t>Helyi önkormányzattól</t>
  </si>
  <si>
    <t>4.</t>
  </si>
  <si>
    <t>Ellátottak pénzbeli juttatásai</t>
  </si>
  <si>
    <t>Nemzetiségi önkormányzattól</t>
  </si>
  <si>
    <t>5.</t>
  </si>
  <si>
    <t>Térségi fejlesztési tanácstól az Áht.központi  alrendszerén belülről kapott európai uniós forrásból származó pénzeszközből</t>
  </si>
  <si>
    <t>7.</t>
  </si>
  <si>
    <t>Általános tartalék</t>
  </si>
  <si>
    <t>Áht. 23. § (3)</t>
  </si>
  <si>
    <t>Fejezeti kezelésű előirányzat bevételként elszámolható összegből</t>
  </si>
  <si>
    <t>8.</t>
  </si>
  <si>
    <t>Céltartalék</t>
  </si>
  <si>
    <t>Közhatalmi bevételek</t>
  </si>
  <si>
    <t>Áht. 5. § (1) a); Ávr. 2. § c)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</si>
  <si>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</si>
  <si>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</si>
  <si>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</si>
  <si>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</si>
  <si>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</si>
  <si>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</si>
  <si>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</si>
  <si>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Intézményi működési bevétel</t>
  </si>
  <si>
    <t>Ávr. 2. § d)</t>
  </si>
  <si>
    <t>Áru-és készletértékesítés</t>
  </si>
  <si>
    <t>Nyújtott szolgáltatások ellenértéke</t>
  </si>
  <si>
    <t>Bérleti díj bevételek</t>
  </si>
  <si>
    <t>Intézményi ellátási díjak</t>
  </si>
  <si>
    <t>Alkalmazottak térítése</t>
  </si>
  <si>
    <t>Áfa bevételek</t>
  </si>
  <si>
    <t>Hozam -és kamatbevételek</t>
  </si>
  <si>
    <t>6.</t>
  </si>
  <si>
    <t>Működési célú átvett pénzeszköz</t>
  </si>
  <si>
    <t>Ávr. 2. § f)</t>
  </si>
  <si>
    <t>Előző évi előirányzat maradvány, pénzmaradvány, valamint a vállalkozási maradvány alaptevékenység ellátására történő igénybevétele</t>
  </si>
  <si>
    <t>Ávr. 2. § i)</t>
  </si>
  <si>
    <t>II.</t>
  </si>
  <si>
    <t>Felhalmozási célú támogatás Áht.-on belülről</t>
  </si>
  <si>
    <t>Beruházások</t>
  </si>
  <si>
    <t>Áht. 6.§ (3)</t>
  </si>
  <si>
    <t>Felújítások</t>
  </si>
  <si>
    <t>Egyéb felhalmozási kiadások</t>
  </si>
  <si>
    <t>Felhalmozási bevétel</t>
  </si>
  <si>
    <t>Ávr. 2. § e)</t>
  </si>
  <si>
    <t xml:space="preserve">  tárgyi eszközök és immateriális javak értékesítése</t>
  </si>
  <si>
    <t xml:space="preserve">  pénzügyi befektetések bevételei</t>
  </si>
  <si>
    <t>Felhalmozási célú átvett pénzeszköz</t>
  </si>
  <si>
    <t>III.</t>
  </si>
  <si>
    <t>MŰKÖDÉSI FINANSZÍROZÁSI KIADÁSOK</t>
  </si>
  <si>
    <t xml:space="preserve"> Befektetési vagy forgatási célú hitelviszonyt megtestesítő értékpapír kibocsátása, értékesítése, beváltása az eladási árban elismert kamat kivételével</t>
  </si>
  <si>
    <t>Áht. 73. § (1) aa)</t>
  </si>
  <si>
    <t>Hosszú lejáratú hitel felvétele</t>
  </si>
  <si>
    <t>Áht. 73. § (1) ab)</t>
  </si>
  <si>
    <t>Hosszú lejáratú hitel tőkeösszegének törlesztése</t>
  </si>
  <si>
    <t>Rövid lejáratú hitel felvétele</t>
  </si>
  <si>
    <t>Rövid lejáratú hitel tőkeösszegének törlesztése</t>
  </si>
  <si>
    <t>Kölcsön felvétele</t>
  </si>
  <si>
    <t>Kölcsön tőkeösszegének törlesztése</t>
  </si>
  <si>
    <t>Szabad pénzeszközök betétként való elhelyezése</t>
  </si>
  <si>
    <t>Áht. 73. § (1) ac)</t>
  </si>
  <si>
    <t>Szabad pénzeszközök betétként való visszavonása</t>
  </si>
  <si>
    <t>Költségvetési maradvány, vállalkozási maradvány</t>
  </si>
  <si>
    <t>Áht. 73. § (1) ad)</t>
  </si>
  <si>
    <t>Áht. 73. § (1) af)</t>
  </si>
  <si>
    <t>Irányító szervi támogatásként folyósított támogatás fizetési számlán történő jóváírása</t>
  </si>
  <si>
    <t>Áht. 73. § (1) ae)</t>
  </si>
  <si>
    <t>Irányító szervi támogatásként folyósított támogatás kiutalása</t>
  </si>
  <si>
    <t>IV.</t>
  </si>
  <si>
    <t>FELHALMOZÁSI FINANSZÍROZÁSI BEVÉTELEK</t>
  </si>
  <si>
    <t>FELHALMOZÁSI FINANSZÍROZÁSI KIADÁSOK</t>
  </si>
  <si>
    <t>Befektetési vagy forgatási célú hitelviszonyt megtestesítő értékpapír kibocsátása, értékesítése, beváltása az eladási árban elismert kamat kivételével</t>
  </si>
  <si>
    <t>MŰKÖDÉSI KÖLTSÉGVETÉSI BEVÉTELEK (1.-7.)</t>
  </si>
  <si>
    <t>10.</t>
  </si>
  <si>
    <t>11.</t>
  </si>
  <si>
    <t>A.</t>
  </si>
  <si>
    <t>MŰKÖDÉSI EGYENLEG (I.-II.)</t>
  </si>
  <si>
    <t>12.</t>
  </si>
  <si>
    <t>13.</t>
  </si>
  <si>
    <t>14.</t>
  </si>
  <si>
    <t>15.</t>
  </si>
  <si>
    <t>17.</t>
  </si>
  <si>
    <t>19.</t>
  </si>
  <si>
    <t>21.</t>
  </si>
  <si>
    <t>23.</t>
  </si>
  <si>
    <t>16.</t>
  </si>
  <si>
    <t>18.</t>
  </si>
  <si>
    <t>20.</t>
  </si>
  <si>
    <t>V.</t>
  </si>
  <si>
    <t>B.</t>
  </si>
  <si>
    <t>FELHALMOZÁSI EGYENLEG (III.-IV.)</t>
  </si>
  <si>
    <t>22.</t>
  </si>
  <si>
    <t>27.</t>
  </si>
  <si>
    <t>VI.</t>
  </si>
  <si>
    <t>28.</t>
  </si>
  <si>
    <t>29.</t>
  </si>
  <si>
    <t>30.</t>
  </si>
  <si>
    <t>31.</t>
  </si>
  <si>
    <t>32.</t>
  </si>
  <si>
    <t>33.</t>
  </si>
  <si>
    <t>34.</t>
  </si>
  <si>
    <t>VII.</t>
  </si>
  <si>
    <t>VIII.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</si>
  <si>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</si>
  <si>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</si>
  <si>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</si>
  <si>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</si>
  <si>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</si>
  <si>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</si>
  <si>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</si>
  <si>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</si>
  <si>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</si>
  <si>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</si>
  <si>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</si>
  <si>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</si>
  <si>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</si>
  <si>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</si>
  <si>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C.</t>
  </si>
  <si>
    <t>FINANSZÍROZÁSI EGYENLEG (V.+VII.-VI.-VIII.)</t>
  </si>
  <si>
    <t>D.</t>
  </si>
  <si>
    <t>KÖLTSÉGVETÉSI EGYENLEG (A+B+C)</t>
  </si>
  <si>
    <t>A központi költségvet. előirányzat-módosítási köt. nélkül túlteljesíthető előirányzatból</t>
  </si>
  <si>
    <t>Térségi fejl.tanácstól az Áht.közp. alr.belülről kapott EU-s forrásból szárm. pénzeszközből</t>
  </si>
  <si>
    <t>A központi költségvetés előirányzat-módosítási köt.nélkül túlteljesíthető előirányzatból</t>
  </si>
  <si>
    <t>Befekt.vagy forgatási célú hitelv.megtest.értékpapír vásárlása a vételárban elismert kamat kiv.</t>
  </si>
  <si>
    <t>Pénzügyi lízing lízingbevevői félként a lízíingszerz.-ben kikötött tőkerész törl. telj.kiadások</t>
  </si>
  <si>
    <t>Befekt. vagy forg.C.hitelviszonyt megtestesítő értékpapír vás. a vételárban elismert kamat kiv.</t>
  </si>
  <si>
    <t>Egyéb bevételek</t>
  </si>
  <si>
    <t>MŰKÖDÉSI KÖLTSÉGVETÉSI KIADÁSOK (8.+...+14.)</t>
  </si>
  <si>
    <t>FELHALMOZÁSI KÖLTSÉGVETÉSI BEVÉTELEK (15.+16.+17.+18.)</t>
  </si>
  <si>
    <t>FELHALMOZÁSI KÖLTSÉGVETÉSI KIADÁSOK (19.+20.+21.+22.+23.)</t>
  </si>
  <si>
    <t>MŰKÖDÉSI FINANSZÍROZÁSI BEVÉTELEK (27.+....+33.)</t>
  </si>
  <si>
    <t>50.</t>
  </si>
  <si>
    <t>51.</t>
  </si>
  <si>
    <t>52.</t>
  </si>
  <si>
    <t>53.</t>
  </si>
  <si>
    <t>54.</t>
  </si>
  <si>
    <t xml:space="preserve">Egyéb működési célú kiadások </t>
  </si>
  <si>
    <t>Pénzügyi lízing lízingbevevői félként a lízingszerződésben kikötött tőkerész törl. Telj. Kiadások</t>
  </si>
  <si>
    <t>Összesen</t>
  </si>
  <si>
    <t>Mindösszesen</t>
  </si>
  <si>
    <t>10,15,24,67,68</t>
  </si>
  <si>
    <t>20,21,22,25</t>
  </si>
  <si>
    <t>28,29,42,69,71</t>
  </si>
  <si>
    <t>8-46</t>
  </si>
  <si>
    <t xml:space="preserve"> Nem kötelező feladatok</t>
  </si>
  <si>
    <t>Összesítés</t>
  </si>
  <si>
    <t>KIADÁSOK MINDÖSSZESEN</t>
  </si>
  <si>
    <t>BEVÉTELEK MINDÖSSZESEN</t>
  </si>
  <si>
    <t>Önk Össz</t>
  </si>
  <si>
    <t xml:space="preserve"> Int Össz</t>
  </si>
  <si>
    <t>2013. Eredeti előirányzat</t>
  </si>
  <si>
    <t>Pilisszentlászló Község Önkormányzat</t>
  </si>
  <si>
    <t>Vadvirág Napköziotthonos Óvoda</t>
  </si>
  <si>
    <t>2. módosítás</t>
  </si>
  <si>
    <t>Felhalmozási támogatás államháztartáson belülről</t>
  </si>
  <si>
    <t>Módosított előirányzat</t>
  </si>
  <si>
    <t>Teljesítés</t>
  </si>
  <si>
    <t>2014 teljesítés</t>
  </si>
  <si>
    <t xml:space="preserve">Felhalmozási célú állami támogatás </t>
  </si>
  <si>
    <t>Közvetített szolgáltatások</t>
  </si>
  <si>
    <t>4. módosítás</t>
  </si>
  <si>
    <t>2014.06.30</t>
  </si>
  <si>
    <t xml:space="preserve">Módosított előirányzat 2014 06 30 </t>
  </si>
  <si>
    <t>2014 Eredeti előirányzat</t>
  </si>
  <si>
    <t>Önk.összesen</t>
  </si>
  <si>
    <t>Int. Összesen</t>
  </si>
  <si>
    <t>mindösszesen</t>
  </si>
  <si>
    <t>10/2014 (VI.17)</t>
  </si>
  <si>
    <t>1. módosítás</t>
  </si>
  <si>
    <t>8/2014 (IV.24)</t>
  </si>
  <si>
    <t>Eredeti előirányzat</t>
  </si>
  <si>
    <t>2014  Módosított előirányzat</t>
  </si>
  <si>
    <t>Megnevezés</t>
  </si>
  <si>
    <t xml:space="preserve">2014. évi előirányzat </t>
  </si>
  <si>
    <t xml:space="preserve">Felhalmozási tartalék </t>
  </si>
  <si>
    <t>Tartalék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</si>
</sst>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62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3" fillId="0" borderId="0"/>
    <xf numFmtId="0" fontId="7" fillId="0" borderId="0"/>
  </cellStyleXfs>
  <cellXfs count="29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3" fontId="4" fillId="3" borderId="12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right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vertical="center"/>
    </xf>
    <xf numFmtId="3" fontId="4" fillId="5" borderId="12" xfId="0" applyNumberFormat="1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3" fontId="4" fillId="5" borderId="4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4" borderId="17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3" fontId="4" fillId="5" borderId="15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3" fontId="4" fillId="5" borderId="16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2" fillId="0" borderId="26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4" fontId="0" fillId="0" borderId="26" xfId="0" applyNumberFormat="1" applyBorder="1" applyAlignment="1">
      <alignment vertical="center"/>
    </xf>
    <xf numFmtId="3" fontId="2" fillId="0" borderId="26" xfId="0" applyNumberFormat="1" applyFont="1" applyBorder="1" applyAlignment="1">
      <alignment horizontal="right" vertical="center" wrapText="1"/>
    </xf>
    <xf numFmtId="3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" fontId="2" fillId="0" borderId="26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 wrapText="1"/>
    </xf>
    <xf numFmtId="3" fontId="5" fillId="5" borderId="15" xfId="0" applyNumberFormat="1" applyFont="1" applyFill="1" applyBorder="1" applyAlignment="1">
      <alignment horizontal="right" vertical="center"/>
    </xf>
    <xf numFmtId="3" fontId="4" fillId="3" borderId="26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3" fontId="0" fillId="3" borderId="26" xfId="0" applyNumberFormat="1" applyFill="1" applyBorder="1" applyAlignment="1">
      <alignment vertical="center"/>
    </xf>
    <xf numFmtId="0" fontId="10" fillId="2" borderId="0" xfId="0" applyFont="1" applyFill="1" applyAlignment="1">
      <alignment horizontal="right" vertical="center"/>
    </xf>
    <xf numFmtId="14" fontId="10" fillId="2" borderId="0" xfId="0" applyNumberFormat="1" applyFont="1" applyFill="1" applyAlignment="1">
      <alignment horizontal="right" vertical="center"/>
    </xf>
    <xf numFmtId="0" fontId="10" fillId="0" borderId="26" xfId="0" applyFont="1" applyFill="1" applyBorder="1" applyAlignment="1">
      <alignment horizontal="right" vertical="center"/>
    </xf>
    <xf numFmtId="14" fontId="4" fillId="2" borderId="18" xfId="0" applyNumberFormat="1" applyFont="1" applyFill="1" applyBorder="1" applyAlignment="1">
      <alignment horizontal="center" vertical="center" wrapText="1"/>
    </xf>
    <xf numFmtId="14" fontId="4" fillId="2" borderId="17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4" fillId="4" borderId="26" xfId="0" applyNumberFormat="1" applyFont="1" applyFill="1" applyBorder="1" applyAlignment="1">
      <alignment horizontal="right" vertical="center"/>
    </xf>
    <xf numFmtId="3" fontId="4" fillId="5" borderId="26" xfId="0" applyNumberFormat="1" applyFont="1" applyFill="1" applyBorder="1" applyAlignment="1">
      <alignment horizontal="right" vertical="center"/>
    </xf>
    <xf numFmtId="3" fontId="4" fillId="2" borderId="26" xfId="0" applyNumberFormat="1" applyFont="1" applyFill="1" applyBorder="1" applyAlignment="1">
      <alignment horizontal="right" vertical="center"/>
    </xf>
    <xf numFmtId="0" fontId="0" fillId="2" borderId="27" xfId="0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 wrapText="1"/>
    </xf>
    <xf numFmtId="3" fontId="10" fillId="0" borderId="26" xfId="0" applyNumberFormat="1" applyFont="1" applyFill="1" applyBorder="1" applyAlignment="1">
      <alignment horizontal="right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12" fillId="3" borderId="12" xfId="0" applyNumberFormat="1" applyFont="1" applyFill="1" applyBorder="1" applyAlignment="1">
      <alignment horizontal="right" vertical="center"/>
    </xf>
    <xf numFmtId="3" fontId="12" fillId="4" borderId="12" xfId="0" applyNumberFormat="1" applyFont="1" applyFill="1" applyBorder="1" applyAlignment="1">
      <alignment horizontal="right" vertical="center"/>
    </xf>
    <xf numFmtId="3" fontId="12" fillId="2" borderId="12" xfId="0" applyNumberFormat="1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 wrapText="1"/>
    </xf>
    <xf numFmtId="3" fontId="5" fillId="5" borderId="26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4" fillId="3" borderId="28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4" borderId="28" xfId="0" applyNumberFormat="1" applyFont="1" applyFill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5" borderId="28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4" fillId="2" borderId="30" xfId="0" applyNumberFormat="1" applyFont="1" applyFill="1" applyBorder="1" applyAlignment="1">
      <alignment horizontal="right" vertical="center"/>
    </xf>
    <xf numFmtId="3" fontId="4" fillId="3" borderId="37" xfId="0" applyNumberFormat="1" applyFont="1" applyFill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4" fillId="4" borderId="19" xfId="0" applyNumberFormat="1" applyFont="1" applyFill="1" applyBorder="1" applyAlignment="1">
      <alignment horizontal="right" vertical="center"/>
    </xf>
    <xf numFmtId="3" fontId="5" fillId="5" borderId="9" xfId="0" applyNumberFormat="1" applyFont="1" applyFill="1" applyBorder="1" applyAlignment="1">
      <alignment horizontal="right" vertical="center"/>
    </xf>
    <xf numFmtId="3" fontId="4" fillId="3" borderId="19" xfId="0" applyNumberFormat="1" applyFont="1" applyFill="1" applyBorder="1" applyAlignment="1">
      <alignment horizontal="right" vertical="center"/>
    </xf>
    <xf numFmtId="3" fontId="4" fillId="5" borderId="19" xfId="0" applyNumberFormat="1" applyFont="1" applyFill="1" applyBorder="1" applyAlignment="1">
      <alignment horizontal="right" vertical="center"/>
    </xf>
    <xf numFmtId="3" fontId="4" fillId="2" borderId="19" xfId="0" applyNumberFormat="1" applyFont="1" applyFill="1" applyBorder="1" applyAlignment="1">
      <alignment horizontal="right" vertical="center"/>
    </xf>
    <xf numFmtId="3" fontId="4" fillId="3" borderId="40" xfId="0" applyNumberFormat="1" applyFont="1" applyFill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right" vertical="center"/>
    </xf>
    <xf numFmtId="3" fontId="4" fillId="0" borderId="43" xfId="0" applyNumberFormat="1" applyFont="1" applyBorder="1" applyAlignment="1">
      <alignment horizontal="right" vertical="center"/>
    </xf>
    <xf numFmtId="3" fontId="5" fillId="0" borderId="41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 wrapText="1"/>
    </xf>
    <xf numFmtId="3" fontId="4" fillId="4" borderId="40" xfId="0" applyNumberFormat="1" applyFont="1" applyFill="1" applyBorder="1" applyAlignment="1">
      <alignment horizontal="right" vertical="center"/>
    </xf>
    <xf numFmtId="3" fontId="5" fillId="5" borderId="41" xfId="0" applyNumberFormat="1" applyFont="1" applyFill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3" fontId="4" fillId="5" borderId="40" xfId="0" applyNumberFormat="1" applyFont="1" applyFill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4" fillId="2" borderId="40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5" fillId="0" borderId="27" xfId="0" applyFont="1" applyBorder="1"/>
    <xf numFmtId="0" fontId="4" fillId="0" borderId="26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wrapText="1"/>
    </xf>
    <xf numFmtId="0" fontId="5" fillId="0" borderId="44" xfId="0" applyFont="1" applyBorder="1"/>
    <xf numFmtId="0" fontId="5" fillId="0" borderId="45" xfId="0" applyFont="1" applyBorder="1"/>
    <xf numFmtId="3" fontId="5" fillId="0" borderId="45" xfId="0" applyNumberFormat="1" applyFont="1" applyBorder="1"/>
    <xf numFmtId="0" fontId="4" fillId="0" borderId="45" xfId="0" applyFont="1" applyBorder="1"/>
    <xf numFmtId="0" fontId="4" fillId="0" borderId="45" xfId="0" applyFont="1" applyBorder="1" applyAlignment="1"/>
    <xf numFmtId="0" fontId="5" fillId="0" borderId="45" xfId="0" applyFont="1" applyFill="1" applyBorder="1" applyAlignment="1">
      <alignment horizontal="left" indent="6"/>
    </xf>
    <xf numFmtId="0" fontId="5" fillId="0" borderId="22" xfId="0" applyFont="1" applyBorder="1"/>
    <xf numFmtId="0" fontId="4" fillId="0" borderId="4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4" fillId="0" borderId="29" xfId="0" applyNumberFormat="1" applyFont="1" applyBorder="1"/>
    <xf numFmtId="0" fontId="5" fillId="0" borderId="0" xfId="0" applyFont="1"/>
    <xf numFmtId="0" fontId="5" fillId="0" borderId="0" xfId="0" applyFont="1" applyBorder="1"/>
    <xf numFmtId="3" fontId="5" fillId="0" borderId="0" xfId="0" applyNumberFormat="1" applyFont="1" applyBorder="1"/>
  </cellXfs>
  <cellStyles count="4">
    <cellStyle name="Ezres" xfId="1" builtinId="3"/>
    <cellStyle name="Normál" xfId="0" builtinId="0"/>
    <cellStyle name="Normál 12" xfId="2"/>
    <cellStyle name="Normal 13_Ktghelyi terv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zoomScale="96" zoomScaleNormal="96" zoomScaleSheetLayoutView="75" workbookViewId="0">
      <pane xSplit="3" ySplit="2" topLeftCell="D3" activePane="bottomRight" state="frozen"/>
      <selection activeCell="P99" sqref="P99"/>
      <selection pane="topRight" activeCell="P99" sqref="P99"/>
      <selection pane="bottomLeft" activeCell="P99" sqref="P99"/>
      <selection pane="bottomRight" activeCell="H3" sqref="H3"/>
    </sheetView>
  </sheetViews>
  <sheetFormatPr defaultColWidth="9.28515625" defaultRowHeight="15" x14ac:dyDescent="0.25"/>
  <cols>
    <col min="1" max="1" width="6.7109375" style="1" customWidth="1"/>
    <col min="2" max="2" width="67.28515625" style="1" customWidth="1"/>
    <col min="3" max="3" width="19.7109375" style="1" hidden="1" customWidth="1"/>
    <col min="4" max="4" width="14.28515625" style="65" hidden="1" customWidth="1"/>
    <col min="5" max="5" width="14.28515625" style="65" customWidth="1"/>
    <col min="6" max="7" width="14.5703125" style="65" customWidth="1"/>
    <col min="8" max="8" width="14.28515625" style="65" customWidth="1"/>
    <col min="9" max="9" width="15.7109375" style="65" bestFit="1" customWidth="1"/>
    <col min="10" max="10" width="14.5703125" style="65" bestFit="1" customWidth="1"/>
    <col min="11" max="12" width="0" style="1" hidden="1" customWidth="1"/>
    <col min="13" max="13" width="15.140625" style="1" hidden="1" customWidth="1"/>
    <col min="14" max="14" width="14.28515625" style="65" hidden="1" customWidth="1"/>
    <col min="15" max="16" width="14.5703125" style="65" hidden="1" customWidth="1"/>
    <col min="17" max="16384" width="9.28515625" style="1"/>
  </cols>
  <sheetData>
    <row r="1" spans="1:16" ht="26.25" customHeight="1" thickBot="1" x14ac:dyDescent="0.3">
      <c r="A1" s="237"/>
      <c r="B1" s="239" t="s">
        <v>160</v>
      </c>
      <c r="D1" s="237" t="s">
        <v>165</v>
      </c>
      <c r="E1" s="255" t="s">
        <v>178</v>
      </c>
      <c r="F1" s="256"/>
      <c r="G1" s="257"/>
      <c r="H1" s="252" t="s">
        <v>186</v>
      </c>
      <c r="I1" s="253"/>
      <c r="J1" s="254"/>
      <c r="K1" s="251" t="s">
        <v>172</v>
      </c>
      <c r="L1" s="251"/>
      <c r="M1" s="251"/>
      <c r="N1" s="248" t="s">
        <v>178</v>
      </c>
      <c r="O1" s="249"/>
      <c r="P1" s="250"/>
    </row>
    <row r="2" spans="1:16" ht="12" customHeight="1" thickBot="1" x14ac:dyDescent="0.3">
      <c r="A2" s="238"/>
      <c r="B2" s="240"/>
      <c r="C2" s="63" t="s">
        <v>0</v>
      </c>
      <c r="D2" s="238"/>
      <c r="E2" s="184" t="s">
        <v>179</v>
      </c>
      <c r="F2" s="184" t="s">
        <v>180</v>
      </c>
      <c r="G2" s="184" t="s">
        <v>181</v>
      </c>
      <c r="H2" s="36" t="s">
        <v>163</v>
      </c>
      <c r="I2" s="35" t="s">
        <v>164</v>
      </c>
      <c r="J2" s="35" t="s">
        <v>154</v>
      </c>
      <c r="K2" s="157" t="s">
        <v>163</v>
      </c>
      <c r="L2" s="67" t="s">
        <v>164</v>
      </c>
      <c r="M2" s="67" t="s">
        <v>154</v>
      </c>
      <c r="N2" s="184" t="s">
        <v>179</v>
      </c>
      <c r="O2" s="184" t="s">
        <v>180</v>
      </c>
      <c r="P2" s="184" t="s">
        <v>181</v>
      </c>
    </row>
    <row r="3" spans="1:16" s="106" customFormat="1" ht="15.75" thickBot="1" x14ac:dyDescent="0.3">
      <c r="A3" s="107" t="s">
        <v>1</v>
      </c>
      <c r="B3" s="72" t="s">
        <v>86</v>
      </c>
      <c r="C3" s="73"/>
      <c r="D3" s="74">
        <f>D4+D5+D6+D14+D22+D32+D33</f>
        <v>67494</v>
      </c>
      <c r="E3" s="121">
        <f>E4+E6+E14+E22+E33</f>
        <v>67578</v>
      </c>
      <c r="F3" s="156">
        <f>F4+F5+F6+F14+F22+F32+F33</f>
        <v>2400</v>
      </c>
      <c r="G3" s="156">
        <f>G4+G6+G14+G22+G32+G33</f>
        <v>69978</v>
      </c>
      <c r="H3" s="74">
        <f>H4+H5+H6+H14+H22+H32+H33</f>
        <v>77627</v>
      </c>
      <c r="I3" s="74">
        <f>I4+I5+I6+I14+I22+I32+I33</f>
        <v>2866</v>
      </c>
      <c r="J3" s="74">
        <f>SUM(H3:I3)</f>
        <v>80493</v>
      </c>
      <c r="K3" s="158">
        <f>K4+K6+K14+K22+K33</f>
        <v>33624</v>
      </c>
      <c r="L3" s="158">
        <f>L4+L6+L14+L22+L33</f>
        <v>1298</v>
      </c>
      <c r="M3" s="158">
        <f>M4+M6+M14+M22+M33</f>
        <v>34922</v>
      </c>
      <c r="N3" s="121">
        <f>N4+N6+N14+N22+N33</f>
        <v>67578</v>
      </c>
      <c r="O3" s="156">
        <f>O4+O5+O6+O14+O22+O32+O33</f>
        <v>2400</v>
      </c>
      <c r="P3" s="156">
        <f>P4+P6+P14+P22+P32+P33</f>
        <v>69978</v>
      </c>
    </row>
    <row r="4" spans="1:16" ht="26.25" thickBot="1" x14ac:dyDescent="0.3">
      <c r="A4" s="39" t="s">
        <v>2</v>
      </c>
      <c r="B4" s="12" t="s">
        <v>3</v>
      </c>
      <c r="C4" s="13" t="s">
        <v>4</v>
      </c>
      <c r="D4" s="49">
        <v>32397</v>
      </c>
      <c r="E4" s="49">
        <v>27525</v>
      </c>
      <c r="F4" s="165"/>
      <c r="G4" s="165">
        <f>E4+F4</f>
        <v>27525</v>
      </c>
      <c r="H4" s="175">
        <f>'Önk 2a'!J4</f>
        <v>29717</v>
      </c>
      <c r="I4" s="49">
        <v>0</v>
      </c>
      <c r="J4" s="49">
        <f>SUM(H4:I4)</f>
        <v>29717</v>
      </c>
      <c r="K4" s="138">
        <f>'Önk 2a'!M4</f>
        <v>15007</v>
      </c>
      <c r="L4" s="139">
        <f>'Óvoda 2f'!N4</f>
        <v>0</v>
      </c>
      <c r="M4" s="138">
        <f>SUM(K4:L4)</f>
        <v>15007</v>
      </c>
      <c r="N4" s="49">
        <v>27525</v>
      </c>
      <c r="O4" s="165"/>
      <c r="P4" s="165">
        <f>N4+O4</f>
        <v>27525</v>
      </c>
    </row>
    <row r="5" spans="1:16" ht="15.75" thickBot="1" x14ac:dyDescent="0.3">
      <c r="A5" s="40" t="s">
        <v>5</v>
      </c>
      <c r="B5" s="14" t="s">
        <v>6</v>
      </c>
      <c r="C5" s="15" t="s">
        <v>4</v>
      </c>
      <c r="D5" s="50"/>
      <c r="E5" s="185"/>
      <c r="F5" s="165"/>
      <c r="G5" s="165"/>
      <c r="H5" s="175">
        <f>'Önk 2a'!J5</f>
        <v>0</v>
      </c>
      <c r="I5" s="51"/>
      <c r="J5" s="49">
        <f>SUM(H5:I5)</f>
        <v>0</v>
      </c>
      <c r="K5" s="139"/>
      <c r="L5" s="139"/>
      <c r="M5" s="139"/>
      <c r="N5" s="185"/>
      <c r="O5" s="165"/>
      <c r="P5" s="165"/>
    </row>
    <row r="6" spans="1:16" s="98" customFormat="1" x14ac:dyDescent="0.25">
      <c r="A6" s="41" t="s">
        <v>7</v>
      </c>
      <c r="B6" s="16" t="s">
        <v>8</v>
      </c>
      <c r="C6" s="48" t="s">
        <v>9</v>
      </c>
      <c r="D6" s="99">
        <f t="shared" ref="D6:J6" si="0">D7+D8+D9+D10+D11+D12+D13</f>
        <v>2790</v>
      </c>
      <c r="E6" s="99">
        <f t="shared" si="0"/>
        <v>6200</v>
      </c>
      <c r="F6" s="164">
        <f t="shared" si="0"/>
        <v>0</v>
      </c>
      <c r="G6" s="164">
        <f t="shared" si="0"/>
        <v>6200</v>
      </c>
      <c r="H6" s="176">
        <f t="shared" si="0"/>
        <v>9446</v>
      </c>
      <c r="I6" s="99">
        <f t="shared" si="0"/>
        <v>0</v>
      </c>
      <c r="J6" s="99">
        <f t="shared" si="0"/>
        <v>9446</v>
      </c>
      <c r="K6" s="123">
        <f>'Önk 2a'!M6</f>
        <v>6323</v>
      </c>
      <c r="L6" s="123">
        <f>'Önk 2a'!N6</f>
        <v>0</v>
      </c>
      <c r="M6" s="123">
        <f>K6+L6</f>
        <v>6323</v>
      </c>
      <c r="N6" s="99">
        <f>N7+N8+N9+N10+N11+N12+N13</f>
        <v>6200</v>
      </c>
      <c r="O6" s="164">
        <f>O7+O8+O9+O10+O11+O12+O13</f>
        <v>0</v>
      </c>
      <c r="P6" s="164">
        <f>P7+P8+P9+P10+P11+P12+P13</f>
        <v>6200</v>
      </c>
    </row>
    <row r="7" spans="1:16" x14ac:dyDescent="0.25">
      <c r="A7" s="42"/>
      <c r="B7" s="17" t="s">
        <v>12</v>
      </c>
      <c r="C7" s="18"/>
      <c r="D7" s="56"/>
      <c r="E7" s="54">
        <v>2700</v>
      </c>
      <c r="F7" s="165"/>
      <c r="G7" s="165">
        <f>E7+F7</f>
        <v>2700</v>
      </c>
      <c r="H7" s="177">
        <f>'Önk 2a'!J7</f>
        <v>5946</v>
      </c>
      <c r="I7" s="54">
        <f>'Óvoda 2f'!K7</f>
        <v>0</v>
      </c>
      <c r="J7" s="54">
        <f>SUM(H7:I7)</f>
        <v>5946</v>
      </c>
      <c r="K7" s="138">
        <f>'Önk 2a'!M7</f>
        <v>3858</v>
      </c>
      <c r="L7" s="139"/>
      <c r="M7" s="138">
        <f>SUM(K7:L7)</f>
        <v>3858</v>
      </c>
      <c r="N7" s="54">
        <v>2700</v>
      </c>
      <c r="O7" s="165"/>
      <c r="P7" s="165">
        <f>N7+O7</f>
        <v>2700</v>
      </c>
    </row>
    <row r="8" spans="1:16" x14ac:dyDescent="0.25">
      <c r="A8" s="42"/>
      <c r="B8" s="17" t="s">
        <v>14</v>
      </c>
      <c r="C8" s="18"/>
      <c r="D8" s="56">
        <v>2790</v>
      </c>
      <c r="E8" s="54">
        <v>3500</v>
      </c>
      <c r="F8" s="165"/>
      <c r="G8" s="165">
        <f>F8+E8</f>
        <v>3500</v>
      </c>
      <c r="H8" s="177">
        <f>'Önk 2a'!J8</f>
        <v>3500</v>
      </c>
      <c r="I8" s="54">
        <f>'Óvoda 2f'!K8</f>
        <v>0</v>
      </c>
      <c r="J8" s="54">
        <f t="shared" ref="J8:J13" si="1">SUM(H8:I8)</f>
        <v>3500</v>
      </c>
      <c r="K8" s="138">
        <f>'Önk 2a'!M8</f>
        <v>2465</v>
      </c>
      <c r="L8" s="139"/>
      <c r="M8" s="138">
        <f>SUM(K8:L8)</f>
        <v>2465</v>
      </c>
      <c r="N8" s="54">
        <v>3500</v>
      </c>
      <c r="O8" s="165"/>
      <c r="P8" s="165">
        <f>O8+N8</f>
        <v>3500</v>
      </c>
    </row>
    <row r="9" spans="1:16" x14ac:dyDescent="0.25">
      <c r="A9" s="42"/>
      <c r="B9" s="17" t="s">
        <v>16</v>
      </c>
      <c r="C9" s="18"/>
      <c r="D9" s="56"/>
      <c r="E9" s="56"/>
      <c r="F9" s="165"/>
      <c r="G9" s="165"/>
      <c r="H9" s="177">
        <f>'Önk 2a'!D9</f>
        <v>0</v>
      </c>
      <c r="I9" s="54">
        <f>'Óvoda 2f'!K9</f>
        <v>0</v>
      </c>
      <c r="J9" s="54">
        <f t="shared" si="1"/>
        <v>0</v>
      </c>
      <c r="K9" s="139"/>
      <c r="L9" s="139"/>
      <c r="M9" s="139"/>
      <c r="N9" s="56"/>
      <c r="O9" s="165"/>
      <c r="P9" s="165"/>
    </row>
    <row r="10" spans="1:16" x14ac:dyDescent="0.25">
      <c r="A10" s="42"/>
      <c r="B10" s="17" t="s">
        <v>19</v>
      </c>
      <c r="C10" s="18"/>
      <c r="D10" s="56"/>
      <c r="E10" s="56"/>
      <c r="F10" s="165"/>
      <c r="G10" s="165"/>
      <c r="H10" s="177">
        <f>'Önk 2a'!D10</f>
        <v>0</v>
      </c>
      <c r="I10" s="54">
        <f>'Óvoda 2f'!K10</f>
        <v>0</v>
      </c>
      <c r="J10" s="54">
        <f t="shared" si="1"/>
        <v>0</v>
      </c>
      <c r="K10" s="139"/>
      <c r="L10" s="139"/>
      <c r="M10" s="139"/>
      <c r="N10" s="56"/>
      <c r="O10" s="165"/>
      <c r="P10" s="165"/>
    </row>
    <row r="11" spans="1:16" ht="25.5" x14ac:dyDescent="0.25">
      <c r="A11" s="42"/>
      <c r="B11" s="19" t="s">
        <v>21</v>
      </c>
      <c r="C11" s="18"/>
      <c r="D11" s="56"/>
      <c r="E11" s="56"/>
      <c r="F11" s="165"/>
      <c r="G11" s="165"/>
      <c r="H11" s="177">
        <f>'Önk 2a'!D11</f>
        <v>0</v>
      </c>
      <c r="I11" s="54">
        <f>'Óvoda 2f'!K11</f>
        <v>0</v>
      </c>
      <c r="J11" s="54">
        <f t="shared" si="1"/>
        <v>0</v>
      </c>
      <c r="K11" s="139"/>
      <c r="L11" s="139"/>
      <c r="M11" s="139"/>
      <c r="N11" s="56"/>
      <c r="O11" s="165"/>
      <c r="P11" s="165"/>
    </row>
    <row r="12" spans="1:16" x14ac:dyDescent="0.25">
      <c r="A12" s="42"/>
      <c r="B12" s="19" t="s">
        <v>25</v>
      </c>
      <c r="C12" s="18"/>
      <c r="D12" s="56"/>
      <c r="E12" s="56"/>
      <c r="F12" s="165"/>
      <c r="G12" s="165"/>
      <c r="H12" s="177">
        <f>'Önk 2a'!D12</f>
        <v>0</v>
      </c>
      <c r="I12" s="54">
        <f>'Óvoda 2f'!K12</f>
        <v>0</v>
      </c>
      <c r="J12" s="54">
        <f t="shared" si="1"/>
        <v>0</v>
      </c>
      <c r="K12" s="139"/>
      <c r="L12" s="139"/>
      <c r="M12" s="139"/>
      <c r="N12" s="56"/>
      <c r="O12" s="165"/>
      <c r="P12" s="165"/>
    </row>
    <row r="13" spans="1:16" ht="25.5" customHeight="1" x14ac:dyDescent="0.25">
      <c r="A13" s="42"/>
      <c r="B13" s="19" t="s">
        <v>135</v>
      </c>
      <c r="C13" s="18"/>
      <c r="D13" s="56"/>
      <c r="E13" s="56"/>
      <c r="F13" s="165"/>
      <c r="G13" s="165"/>
      <c r="H13" s="177">
        <f>'Önk 2a'!D13</f>
        <v>0</v>
      </c>
      <c r="I13" s="54">
        <f>'Óvoda 2f'!K13</f>
        <v>0</v>
      </c>
      <c r="J13" s="54">
        <f t="shared" si="1"/>
        <v>0</v>
      </c>
      <c r="K13" s="139"/>
      <c r="L13" s="139"/>
      <c r="M13" s="139"/>
      <c r="N13" s="56"/>
      <c r="O13" s="165"/>
      <c r="P13" s="165"/>
    </row>
    <row r="14" spans="1:16" s="98" customFormat="1" ht="25.5" x14ac:dyDescent="0.25">
      <c r="A14" s="43" t="s">
        <v>17</v>
      </c>
      <c r="B14" s="20" t="s">
        <v>28</v>
      </c>
      <c r="C14" s="42" t="s">
        <v>29</v>
      </c>
      <c r="D14" s="97">
        <f t="shared" ref="D14:P14" si="2">D15+D16+D17+D18+D19+D20+D21</f>
        <v>17878</v>
      </c>
      <c r="E14" s="97">
        <f t="shared" si="2"/>
        <v>19556</v>
      </c>
      <c r="F14" s="186">
        <f t="shared" si="2"/>
        <v>0</v>
      </c>
      <c r="G14" s="186">
        <f t="shared" si="2"/>
        <v>19556</v>
      </c>
      <c r="H14" s="178">
        <f t="shared" si="2"/>
        <v>19556</v>
      </c>
      <c r="I14" s="97">
        <f t="shared" si="2"/>
        <v>0</v>
      </c>
      <c r="J14" s="97">
        <f t="shared" si="2"/>
        <v>19556</v>
      </c>
      <c r="K14" s="97">
        <f t="shared" si="2"/>
        <v>11034</v>
      </c>
      <c r="L14" s="97">
        <f t="shared" si="2"/>
        <v>0</v>
      </c>
      <c r="M14" s="97">
        <f t="shared" si="2"/>
        <v>11034</v>
      </c>
      <c r="N14" s="97">
        <f t="shared" si="2"/>
        <v>19556</v>
      </c>
      <c r="O14" s="186">
        <f t="shared" si="2"/>
        <v>0</v>
      </c>
      <c r="P14" s="186">
        <f t="shared" si="2"/>
        <v>19556</v>
      </c>
    </row>
    <row r="15" spans="1:16" x14ac:dyDescent="0.25">
      <c r="A15" s="43"/>
      <c r="B15" s="21" t="s">
        <v>30</v>
      </c>
      <c r="C15" s="22"/>
      <c r="D15" s="55">
        <v>17613</v>
      </c>
      <c r="E15" s="55">
        <v>19191</v>
      </c>
      <c r="F15" s="165"/>
      <c r="G15" s="165">
        <f>E15+F15</f>
        <v>19191</v>
      </c>
      <c r="H15" s="177">
        <f>'Önk 2a'!J15</f>
        <v>19191</v>
      </c>
      <c r="I15" s="54"/>
      <c r="J15" s="54">
        <f>SUM(H15:I15)</f>
        <v>19191</v>
      </c>
      <c r="K15" s="138">
        <f>'Önk 2a'!M15</f>
        <v>10742</v>
      </c>
      <c r="L15" s="139"/>
      <c r="M15" s="138">
        <f>SUM(K15:L15)</f>
        <v>10742</v>
      </c>
      <c r="N15" s="55">
        <v>19191</v>
      </c>
      <c r="O15" s="165"/>
      <c r="P15" s="165">
        <f>N15+O15</f>
        <v>19191</v>
      </c>
    </row>
    <row r="16" spans="1:16" x14ac:dyDescent="0.25">
      <c r="A16" s="43"/>
      <c r="B16" s="21" t="s">
        <v>31</v>
      </c>
      <c r="C16" s="22"/>
      <c r="D16" s="56"/>
      <c r="E16" s="56"/>
      <c r="F16" s="165"/>
      <c r="G16" s="165"/>
      <c r="H16" s="177">
        <f>'Önk 2a'!J16</f>
        <v>0</v>
      </c>
      <c r="I16" s="54"/>
      <c r="J16" s="54">
        <f t="shared" ref="J16:J21" si="3">SUM(H16:I16)</f>
        <v>0</v>
      </c>
      <c r="K16" s="139"/>
      <c r="L16" s="139"/>
      <c r="M16" s="139"/>
      <c r="N16" s="56"/>
      <c r="O16" s="165"/>
      <c r="P16" s="165"/>
    </row>
    <row r="17" spans="1:16" x14ac:dyDescent="0.25">
      <c r="A17" s="43"/>
      <c r="B17" s="21" t="s">
        <v>32</v>
      </c>
      <c r="C17" s="22"/>
      <c r="D17" s="56"/>
      <c r="E17" s="56"/>
      <c r="F17" s="165"/>
      <c r="G17" s="165"/>
      <c r="H17" s="177">
        <f>'Önk 2a'!J17</f>
        <v>0</v>
      </c>
      <c r="I17" s="54"/>
      <c r="J17" s="54">
        <f t="shared" si="3"/>
        <v>0</v>
      </c>
      <c r="K17" s="139"/>
      <c r="L17" s="139"/>
      <c r="M17" s="139"/>
      <c r="N17" s="56"/>
      <c r="O17" s="165"/>
      <c r="P17" s="165"/>
    </row>
    <row r="18" spans="1:16" x14ac:dyDescent="0.25">
      <c r="A18" s="43"/>
      <c r="B18" s="21" t="s">
        <v>33</v>
      </c>
      <c r="C18" s="22"/>
      <c r="D18" s="56"/>
      <c r="E18" s="56"/>
      <c r="F18" s="165"/>
      <c r="G18" s="165"/>
      <c r="H18" s="177">
        <f>'Önk 2a'!J18</f>
        <v>0</v>
      </c>
      <c r="I18" s="54"/>
      <c r="J18" s="54">
        <f t="shared" si="3"/>
        <v>0</v>
      </c>
      <c r="K18" s="139"/>
      <c r="L18" s="139"/>
      <c r="M18" s="139"/>
      <c r="N18" s="56"/>
      <c r="O18" s="165"/>
      <c r="P18" s="165"/>
    </row>
    <row r="19" spans="1:16" x14ac:dyDescent="0.25">
      <c r="A19" s="43"/>
      <c r="B19" s="21" t="s">
        <v>34</v>
      </c>
      <c r="C19" s="22"/>
      <c r="D19" s="55">
        <v>265</v>
      </c>
      <c r="E19" s="55">
        <v>365</v>
      </c>
      <c r="F19" s="165"/>
      <c r="G19" s="165">
        <f>E19+F19</f>
        <v>365</v>
      </c>
      <c r="H19" s="177">
        <f>'Önk 2a'!J19</f>
        <v>365</v>
      </c>
      <c r="I19" s="54"/>
      <c r="J19" s="54">
        <f t="shared" si="3"/>
        <v>365</v>
      </c>
      <c r="K19" s="138">
        <f>'Önk 2a'!M19</f>
        <v>292</v>
      </c>
      <c r="L19" s="139"/>
      <c r="M19" s="138">
        <f>SUM(K19:L19)</f>
        <v>292</v>
      </c>
      <c r="N19" s="55">
        <v>365</v>
      </c>
      <c r="O19" s="165"/>
      <c r="P19" s="165">
        <f>N19+O19</f>
        <v>365</v>
      </c>
    </row>
    <row r="20" spans="1:16" x14ac:dyDescent="0.25">
      <c r="A20" s="43"/>
      <c r="B20" s="21" t="s">
        <v>35</v>
      </c>
      <c r="C20" s="22"/>
      <c r="D20" s="55"/>
      <c r="E20" s="55"/>
      <c r="F20" s="165"/>
      <c r="G20" s="165"/>
      <c r="H20" s="177">
        <f>'Önk 2a'!J20</f>
        <v>0</v>
      </c>
      <c r="I20" s="54"/>
      <c r="J20" s="54">
        <f t="shared" si="3"/>
        <v>0</v>
      </c>
      <c r="K20" s="139"/>
      <c r="L20" s="139"/>
      <c r="M20" s="139"/>
      <c r="N20" s="55"/>
      <c r="O20" s="165"/>
      <c r="P20" s="165"/>
    </row>
    <row r="21" spans="1:16" x14ac:dyDescent="0.25">
      <c r="A21" s="43"/>
      <c r="B21" s="21" t="s">
        <v>36</v>
      </c>
      <c r="C21" s="22"/>
      <c r="D21" s="56"/>
      <c r="E21" s="56"/>
      <c r="F21" s="165"/>
      <c r="G21" s="165"/>
      <c r="H21" s="177">
        <f>'Önk 2a'!J21</f>
        <v>0</v>
      </c>
      <c r="I21" s="54"/>
      <c r="J21" s="54">
        <f t="shared" si="3"/>
        <v>0</v>
      </c>
      <c r="K21" s="139"/>
      <c r="L21" s="139"/>
      <c r="M21" s="139"/>
      <c r="N21" s="56"/>
      <c r="O21" s="165"/>
      <c r="P21" s="165"/>
    </row>
    <row r="22" spans="1:16" s="98" customFormat="1" x14ac:dyDescent="0.25">
      <c r="A22" s="43" t="s">
        <v>20</v>
      </c>
      <c r="B22" s="20" t="s">
        <v>37</v>
      </c>
      <c r="C22" s="43" t="s">
        <v>38</v>
      </c>
      <c r="D22" s="53">
        <f>D23+D24+D25+D27+D28+D29+D30+D31</f>
        <v>4671</v>
      </c>
      <c r="E22" s="53">
        <f>E23+E24+E25+E26+E27+E28+E29+E30+E31</f>
        <v>1450</v>
      </c>
      <c r="F22" s="164">
        <f>F23+F24+F25+F26+F27+F28+F29+F30+F31</f>
        <v>2400</v>
      </c>
      <c r="G22" s="164">
        <f>G23+G24+G25+G26+G27+G28+G29+G30+G31</f>
        <v>3850</v>
      </c>
      <c r="H22" s="179">
        <f>H23+H24+H25+H27+H28+H29+H30+H31+H26</f>
        <v>1477</v>
      </c>
      <c r="I22" s="53">
        <f>I23+I24+I25+I27+I28+I29+I30+I31</f>
        <v>2704</v>
      </c>
      <c r="J22" s="53">
        <f>J23+J24+J25+J26+J27+J28+J29+J30+J31</f>
        <v>4181</v>
      </c>
      <c r="K22" s="53">
        <f>K23+K24+K25+K27+K28+K29+K30+K31+K26</f>
        <v>1260</v>
      </c>
      <c r="L22" s="53">
        <f>L23+L24+L25+L27+L28+L29+L30+L31+L26</f>
        <v>1298</v>
      </c>
      <c r="M22" s="53">
        <f>M23+M24+M25+M27+M28+M29+M30+M31+M26</f>
        <v>2558</v>
      </c>
      <c r="N22" s="53">
        <f>N23+N24+N25+N26+N27+N28+N29+N30+N31</f>
        <v>1450</v>
      </c>
      <c r="O22" s="164">
        <f>O23+O24+O25+O26+O27+O28+O29+O30+O31</f>
        <v>2400</v>
      </c>
      <c r="P22" s="164">
        <f>P23+P24+P25+P26+P27+P28+P29+P30+P31</f>
        <v>3850</v>
      </c>
    </row>
    <row r="23" spans="1:16" x14ac:dyDescent="0.25">
      <c r="A23" s="23"/>
      <c r="B23" s="21" t="s">
        <v>39</v>
      </c>
      <c r="C23" s="22"/>
      <c r="D23" s="56"/>
      <c r="E23" s="56"/>
      <c r="F23" s="165"/>
      <c r="G23" s="165"/>
      <c r="H23" s="177">
        <f>'Önk 2a'!J23</f>
        <v>0</v>
      </c>
      <c r="I23" s="54">
        <f>'Óvoda 2f'!K23</f>
        <v>0</v>
      </c>
      <c r="J23" s="54">
        <f>SUM(H23:I23)</f>
        <v>0</v>
      </c>
      <c r="K23" s="139"/>
      <c r="L23" s="139"/>
      <c r="M23" s="139"/>
      <c r="N23" s="56"/>
      <c r="O23" s="165"/>
      <c r="P23" s="165"/>
    </row>
    <row r="24" spans="1:16" x14ac:dyDescent="0.25">
      <c r="A24" s="23"/>
      <c r="B24" s="21" t="s">
        <v>40</v>
      </c>
      <c r="C24" s="22"/>
      <c r="D24" s="56"/>
      <c r="E24" s="56"/>
      <c r="F24" s="165"/>
      <c r="G24" s="165"/>
      <c r="H24" s="177">
        <f>'Önk 2a'!J24</f>
        <v>0</v>
      </c>
      <c r="I24" s="54">
        <f>'Óvoda 2f'!K24</f>
        <v>0</v>
      </c>
      <c r="J24" s="54">
        <f t="shared" ref="J24:J33" si="4">SUM(H24:I24)</f>
        <v>0</v>
      </c>
      <c r="K24" s="139"/>
      <c r="L24" s="139"/>
      <c r="M24" s="139"/>
      <c r="N24" s="56"/>
      <c r="O24" s="165"/>
      <c r="P24" s="165"/>
    </row>
    <row r="25" spans="1:16" x14ac:dyDescent="0.25">
      <c r="A25" s="23"/>
      <c r="B25" s="21" t="s">
        <v>41</v>
      </c>
      <c r="C25" s="22"/>
      <c r="D25" s="55">
        <v>4671</v>
      </c>
      <c r="E25" s="55">
        <v>1100</v>
      </c>
      <c r="F25" s="165"/>
      <c r="G25" s="165">
        <f>E25+F25</f>
        <v>1100</v>
      </c>
      <c r="H25" s="177">
        <f>'Önk 2a'!J25</f>
        <v>927</v>
      </c>
      <c r="I25" s="54">
        <f>'Óvoda 2f'!K25</f>
        <v>0</v>
      </c>
      <c r="J25" s="54">
        <f t="shared" si="4"/>
        <v>927</v>
      </c>
      <c r="K25" s="138">
        <f>'Önk 2a'!M25</f>
        <v>757</v>
      </c>
      <c r="L25" s="139"/>
      <c r="M25" s="138">
        <f>SUM(K25:L25)</f>
        <v>757</v>
      </c>
      <c r="N25" s="55">
        <v>1100</v>
      </c>
      <c r="O25" s="165"/>
      <c r="P25" s="165">
        <f>N25+O25</f>
        <v>1100</v>
      </c>
    </row>
    <row r="26" spans="1:16" x14ac:dyDescent="0.25">
      <c r="A26" s="23"/>
      <c r="B26" s="21" t="s">
        <v>174</v>
      </c>
      <c r="C26" s="22"/>
      <c r="D26" s="55"/>
      <c r="E26" s="55"/>
      <c r="F26" s="165"/>
      <c r="G26" s="165">
        <v>0</v>
      </c>
      <c r="H26" s="177">
        <f>'Önk 2a'!J26</f>
        <v>419</v>
      </c>
      <c r="I26" s="54"/>
      <c r="J26" s="54">
        <v>419</v>
      </c>
      <c r="K26" s="138">
        <f>'Önk 2a'!M26</f>
        <v>419</v>
      </c>
      <c r="L26" s="139"/>
      <c r="M26" s="138">
        <f>SUM(K26:L26)</f>
        <v>419</v>
      </c>
      <c r="N26" s="55"/>
      <c r="O26" s="165"/>
      <c r="P26" s="165">
        <v>0</v>
      </c>
    </row>
    <row r="27" spans="1:16" x14ac:dyDescent="0.25">
      <c r="A27" s="23"/>
      <c r="B27" s="21" t="s">
        <v>42</v>
      </c>
      <c r="C27" s="22"/>
      <c r="D27" s="116"/>
      <c r="E27" s="116"/>
      <c r="F27" s="165">
        <v>2100</v>
      </c>
      <c r="G27" s="165">
        <f>SUM(F27)</f>
        <v>2100</v>
      </c>
      <c r="H27" s="177">
        <f>'Önk 2a'!J27</f>
        <v>0</v>
      </c>
      <c r="I27" s="54">
        <f>'Óvoda 2f'!K26</f>
        <v>2100</v>
      </c>
      <c r="J27" s="54">
        <f t="shared" si="4"/>
        <v>2100</v>
      </c>
      <c r="K27" s="139"/>
      <c r="L27" s="139">
        <f>'Óvoda 2f'!N26</f>
        <v>995</v>
      </c>
      <c r="M27" s="139">
        <f>SUM(K27:L27)</f>
        <v>995</v>
      </c>
      <c r="N27" s="116"/>
      <c r="O27" s="165">
        <v>2100</v>
      </c>
      <c r="P27" s="165">
        <f>SUM(O27)</f>
        <v>2100</v>
      </c>
    </row>
    <row r="28" spans="1:16" x14ac:dyDescent="0.25">
      <c r="A28" s="23"/>
      <c r="B28" s="21" t="s">
        <v>43</v>
      </c>
      <c r="C28" s="22"/>
      <c r="D28" s="56"/>
      <c r="E28" s="56">
        <v>30</v>
      </c>
      <c r="F28" s="165"/>
      <c r="G28" s="165">
        <f>E28+F28</f>
        <v>30</v>
      </c>
      <c r="H28" s="177">
        <f>'Önk 2a'!J28</f>
        <v>0</v>
      </c>
      <c r="I28" s="54">
        <f>'Óvoda 2f'!K27</f>
        <v>0</v>
      </c>
      <c r="J28" s="54">
        <f t="shared" si="4"/>
        <v>0</v>
      </c>
      <c r="K28" s="139"/>
      <c r="L28" s="139"/>
      <c r="M28" s="139"/>
      <c r="N28" s="56">
        <v>30</v>
      </c>
      <c r="O28" s="165"/>
      <c r="P28" s="165">
        <f>N28+O28</f>
        <v>30</v>
      </c>
    </row>
    <row r="29" spans="1:16" x14ac:dyDescent="0.25">
      <c r="A29" s="23"/>
      <c r="B29" s="21" t="s">
        <v>44</v>
      </c>
      <c r="C29" s="22"/>
      <c r="D29" s="56"/>
      <c r="E29" s="56"/>
      <c r="F29" s="165"/>
      <c r="G29" s="165">
        <v>0</v>
      </c>
      <c r="H29" s="177">
        <f>'Önk 2a'!J29</f>
        <v>0</v>
      </c>
      <c r="I29" s="54">
        <f>'Óvoda 2f'!K28</f>
        <v>0</v>
      </c>
      <c r="J29" s="54">
        <f t="shared" si="4"/>
        <v>0</v>
      </c>
      <c r="K29" s="139"/>
      <c r="L29" s="139"/>
      <c r="M29" s="139"/>
      <c r="N29" s="56"/>
      <c r="O29" s="165"/>
      <c r="P29" s="165">
        <v>0</v>
      </c>
    </row>
    <row r="30" spans="1:16" x14ac:dyDescent="0.25">
      <c r="A30" s="23"/>
      <c r="B30" s="21" t="s">
        <v>45</v>
      </c>
      <c r="C30" s="22"/>
      <c r="D30" s="55"/>
      <c r="E30" s="55">
        <v>100</v>
      </c>
      <c r="F30" s="165"/>
      <c r="G30" s="165">
        <f>E30+F30</f>
        <v>100</v>
      </c>
      <c r="H30" s="177">
        <f>'Önk 2a'!J30</f>
        <v>100</v>
      </c>
      <c r="I30" s="54">
        <f>'Óvoda 2f'!K29</f>
        <v>4</v>
      </c>
      <c r="J30" s="54">
        <f t="shared" si="4"/>
        <v>104</v>
      </c>
      <c r="K30" s="138">
        <f>'Önk 2a'!M30</f>
        <v>76</v>
      </c>
      <c r="L30" s="139">
        <f>'Óvoda 2f'!N29</f>
        <v>2</v>
      </c>
      <c r="M30" s="138">
        <f>SUM(K30:L30)</f>
        <v>78</v>
      </c>
      <c r="N30" s="55">
        <v>100</v>
      </c>
      <c r="O30" s="165"/>
      <c r="P30" s="165">
        <f>N30+O30</f>
        <v>100</v>
      </c>
    </row>
    <row r="31" spans="1:16" x14ac:dyDescent="0.25">
      <c r="A31" s="23"/>
      <c r="B31" s="21" t="s">
        <v>141</v>
      </c>
      <c r="C31" s="23" t="s">
        <v>48</v>
      </c>
      <c r="D31" s="55"/>
      <c r="E31" s="55">
        <v>220</v>
      </c>
      <c r="F31" s="165">
        <v>300</v>
      </c>
      <c r="G31" s="165">
        <f>E31+F31</f>
        <v>520</v>
      </c>
      <c r="H31" s="177">
        <f>'Önk 2a'!J31</f>
        <v>31</v>
      </c>
      <c r="I31" s="54">
        <f>'Óvoda 2f'!K30</f>
        <v>600</v>
      </c>
      <c r="J31" s="54">
        <f t="shared" si="4"/>
        <v>631</v>
      </c>
      <c r="K31" s="138">
        <f>'Önk 2a'!M31</f>
        <v>8</v>
      </c>
      <c r="L31" s="139">
        <f>'Óvoda 2f'!N30</f>
        <v>301</v>
      </c>
      <c r="M31" s="138">
        <f>SUM(K31:L31)</f>
        <v>309</v>
      </c>
      <c r="N31" s="55">
        <v>220</v>
      </c>
      <c r="O31" s="165">
        <v>300</v>
      </c>
      <c r="P31" s="165">
        <f>N31+O31</f>
        <v>520</v>
      </c>
    </row>
    <row r="32" spans="1:16" s="98" customFormat="1" ht="15.75" thickBot="1" x14ac:dyDescent="0.3">
      <c r="A32" s="43" t="s">
        <v>46</v>
      </c>
      <c r="B32" s="20" t="s">
        <v>47</v>
      </c>
      <c r="C32" s="100" t="s">
        <v>50</v>
      </c>
      <c r="D32" s="97"/>
      <c r="E32" s="97"/>
      <c r="F32" s="165"/>
      <c r="G32" s="165"/>
      <c r="H32" s="177">
        <f>'Önk 2a'!J32</f>
        <v>0</v>
      </c>
      <c r="I32" s="54">
        <f>'Óvoda 2f'!K31</f>
        <v>0</v>
      </c>
      <c r="J32" s="54">
        <f t="shared" si="4"/>
        <v>0</v>
      </c>
      <c r="K32" s="143"/>
      <c r="L32" s="143"/>
      <c r="M32" s="143"/>
      <c r="N32" s="97"/>
      <c r="O32" s="165"/>
      <c r="P32" s="165"/>
    </row>
    <row r="33" spans="1:16" s="98" customFormat="1" ht="26.25" thickBot="1" x14ac:dyDescent="0.3">
      <c r="A33" s="44" t="s">
        <v>22</v>
      </c>
      <c r="B33" s="24" t="s">
        <v>49</v>
      </c>
      <c r="C33" s="102"/>
      <c r="D33" s="53">
        <v>9758</v>
      </c>
      <c r="E33" s="53">
        <v>12847</v>
      </c>
      <c r="F33" s="165"/>
      <c r="G33" s="165">
        <f t="shared" ref="G33:G41" si="5">E33+F33</f>
        <v>12847</v>
      </c>
      <c r="H33" s="177">
        <f>'Önk 2a'!J33</f>
        <v>17431</v>
      </c>
      <c r="I33" s="54">
        <f>'Óvoda 2f'!K32</f>
        <v>162</v>
      </c>
      <c r="J33" s="54">
        <f t="shared" si="4"/>
        <v>17593</v>
      </c>
      <c r="K33" s="143"/>
      <c r="L33" s="143"/>
      <c r="M33" s="143"/>
      <c r="N33" s="53">
        <v>12847</v>
      </c>
      <c r="O33" s="165"/>
      <c r="P33" s="165">
        <f t="shared" ref="P33:P41" si="6">N33+O33</f>
        <v>12847</v>
      </c>
    </row>
    <row r="34" spans="1:16" ht="15.75" thickBot="1" x14ac:dyDescent="0.3">
      <c r="A34" s="105" t="s">
        <v>51</v>
      </c>
      <c r="B34" s="78" t="s">
        <v>142</v>
      </c>
      <c r="C34" s="79"/>
      <c r="D34" s="80">
        <f t="shared" ref="D34:M34" si="7">D35+D36+D37+D38+D39+D40+D41</f>
        <v>67494</v>
      </c>
      <c r="E34" s="80">
        <f>E35+E36+E37+E38+E39+E40+E41</f>
        <v>47219</v>
      </c>
      <c r="F34" s="166">
        <f>F35+F36+F37+F38+F39+F40+F41</f>
        <v>22759</v>
      </c>
      <c r="G34" s="166">
        <f t="shared" si="5"/>
        <v>69978</v>
      </c>
      <c r="H34" s="80">
        <f t="shared" si="7"/>
        <v>53090</v>
      </c>
      <c r="I34" s="80">
        <f t="shared" si="7"/>
        <v>23225</v>
      </c>
      <c r="J34" s="80">
        <f t="shared" si="7"/>
        <v>76315</v>
      </c>
      <c r="K34" s="80">
        <f t="shared" si="7"/>
        <v>17216</v>
      </c>
      <c r="L34" s="80">
        <f t="shared" si="7"/>
        <v>10920</v>
      </c>
      <c r="M34" s="80">
        <f t="shared" si="7"/>
        <v>28136</v>
      </c>
      <c r="N34" s="80">
        <f>N35+N36+N37+N38+N39+N40+N41</f>
        <v>47219</v>
      </c>
      <c r="O34" s="166">
        <f>O35+O36+O37+O38+O39+O40+O41</f>
        <v>22759</v>
      </c>
      <c r="P34" s="166">
        <f t="shared" si="6"/>
        <v>69978</v>
      </c>
    </row>
    <row r="35" spans="1:16" x14ac:dyDescent="0.25">
      <c r="A35" s="41" t="s">
        <v>26</v>
      </c>
      <c r="B35" s="26" t="s">
        <v>10</v>
      </c>
      <c r="C35" s="243" t="s">
        <v>11</v>
      </c>
      <c r="D35" s="55">
        <v>11541</v>
      </c>
      <c r="E35" s="55">
        <v>4720</v>
      </c>
      <c r="F35" s="165">
        <v>10687</v>
      </c>
      <c r="G35" s="165">
        <f t="shared" si="5"/>
        <v>15407</v>
      </c>
      <c r="H35" s="54">
        <f>'Önk 2a'!J35</f>
        <v>7629</v>
      </c>
      <c r="I35" s="54">
        <f>'Óvoda 2f'!K34</f>
        <v>10687</v>
      </c>
      <c r="J35" s="54">
        <f>SUM(H35:I35)</f>
        <v>18316</v>
      </c>
      <c r="K35" s="138">
        <f>'Önk 2a'!M35</f>
        <v>5026</v>
      </c>
      <c r="L35" s="139">
        <f>'Óvoda 2f'!N34</f>
        <v>5262</v>
      </c>
      <c r="M35" s="138">
        <f t="shared" ref="M35:M41" si="8">SUM(K35:L35)</f>
        <v>10288</v>
      </c>
      <c r="N35" s="55">
        <v>4720</v>
      </c>
      <c r="O35" s="165">
        <v>10687</v>
      </c>
      <c r="P35" s="165">
        <f t="shared" si="6"/>
        <v>15407</v>
      </c>
    </row>
    <row r="36" spans="1:16" ht="15.75" thickBot="1" x14ac:dyDescent="0.3">
      <c r="A36" s="42">
        <v>9</v>
      </c>
      <c r="B36" s="27" t="s">
        <v>13</v>
      </c>
      <c r="C36" s="244"/>
      <c r="D36" s="55">
        <v>2817</v>
      </c>
      <c r="E36" s="55">
        <v>1300</v>
      </c>
      <c r="F36" s="165">
        <v>2831</v>
      </c>
      <c r="G36" s="165">
        <f t="shared" si="5"/>
        <v>4131</v>
      </c>
      <c r="H36" s="177">
        <f>'Önk 2a'!J36</f>
        <v>1686</v>
      </c>
      <c r="I36" s="54">
        <f>'Óvoda 2f'!K35</f>
        <v>2831</v>
      </c>
      <c r="J36" s="54">
        <f t="shared" ref="J36:J41" si="9">SUM(H36:I36)</f>
        <v>4517</v>
      </c>
      <c r="K36" s="138">
        <f>'Önk 2a'!M36</f>
        <v>1005</v>
      </c>
      <c r="L36" s="139">
        <f>'Óvoda 2f'!N35</f>
        <v>1432</v>
      </c>
      <c r="M36" s="138">
        <f t="shared" si="8"/>
        <v>2437</v>
      </c>
      <c r="N36" s="55">
        <v>1300</v>
      </c>
      <c r="O36" s="165">
        <v>2831</v>
      </c>
      <c r="P36" s="165">
        <f t="shared" si="6"/>
        <v>4131</v>
      </c>
    </row>
    <row r="37" spans="1:16" ht="15.75" thickBot="1" x14ac:dyDescent="0.3">
      <c r="A37" s="41" t="s">
        <v>87</v>
      </c>
      <c r="B37" s="27" t="s">
        <v>15</v>
      </c>
      <c r="C37" s="244"/>
      <c r="D37" s="115">
        <v>40556</v>
      </c>
      <c r="E37" s="115">
        <v>34514</v>
      </c>
      <c r="F37" s="165">
        <v>8681</v>
      </c>
      <c r="G37" s="165">
        <f t="shared" si="5"/>
        <v>43195</v>
      </c>
      <c r="H37" s="177">
        <f>'Önk 2a'!J37</f>
        <v>35529</v>
      </c>
      <c r="I37" s="54">
        <f>'Óvoda 2f'!K36</f>
        <v>9147</v>
      </c>
      <c r="J37" s="54">
        <f t="shared" si="9"/>
        <v>44676</v>
      </c>
      <c r="K37" s="138">
        <f>'Önk 2a'!M37</f>
        <v>9973</v>
      </c>
      <c r="L37" s="138">
        <f>'Óvoda 2f'!N36</f>
        <v>3884</v>
      </c>
      <c r="M37" s="138">
        <f t="shared" si="8"/>
        <v>13857</v>
      </c>
      <c r="N37" s="115">
        <v>34514</v>
      </c>
      <c r="O37" s="165">
        <v>8681</v>
      </c>
      <c r="P37" s="165">
        <f t="shared" si="6"/>
        <v>43195</v>
      </c>
    </row>
    <row r="38" spans="1:16" x14ac:dyDescent="0.25">
      <c r="A38" s="41" t="s">
        <v>88</v>
      </c>
      <c r="B38" s="27" t="s">
        <v>18</v>
      </c>
      <c r="C38" s="244"/>
      <c r="D38" s="55">
        <v>0</v>
      </c>
      <c r="E38" s="55"/>
      <c r="F38" s="165">
        <v>560</v>
      </c>
      <c r="G38" s="165">
        <f t="shared" si="5"/>
        <v>560</v>
      </c>
      <c r="H38" s="177">
        <f>'Önk 2a'!J38</f>
        <v>1135</v>
      </c>
      <c r="I38" s="54">
        <f>'Óvoda 2f'!K37</f>
        <v>560</v>
      </c>
      <c r="J38" s="54">
        <f t="shared" si="9"/>
        <v>1695</v>
      </c>
      <c r="K38" s="138">
        <f>'Önk 2a'!M38</f>
        <v>418</v>
      </c>
      <c r="L38" s="139">
        <f>'Óvoda 2f'!N37</f>
        <v>342</v>
      </c>
      <c r="M38" s="138">
        <f t="shared" si="8"/>
        <v>760</v>
      </c>
      <c r="N38" s="55"/>
      <c r="O38" s="165">
        <v>560</v>
      </c>
      <c r="P38" s="165">
        <f t="shared" si="6"/>
        <v>560</v>
      </c>
    </row>
    <row r="39" spans="1:16" ht="15.75" thickBot="1" x14ac:dyDescent="0.3">
      <c r="A39" s="42" t="s">
        <v>91</v>
      </c>
      <c r="B39" s="27" t="s">
        <v>151</v>
      </c>
      <c r="C39" s="245"/>
      <c r="D39" s="55">
        <v>9580</v>
      </c>
      <c r="E39" s="55">
        <v>3685</v>
      </c>
      <c r="F39" s="165"/>
      <c r="G39" s="165">
        <f t="shared" si="5"/>
        <v>3685</v>
      </c>
      <c r="H39" s="177">
        <f>'Önk 2a'!J39</f>
        <v>4111</v>
      </c>
      <c r="I39" s="54">
        <f>'Óvoda 2f'!K38</f>
        <v>0</v>
      </c>
      <c r="J39" s="54">
        <f t="shared" si="9"/>
        <v>4111</v>
      </c>
      <c r="K39" s="138">
        <f>'Önk 2a'!M39</f>
        <v>794</v>
      </c>
      <c r="L39" s="139"/>
      <c r="M39" s="138">
        <f t="shared" si="8"/>
        <v>794</v>
      </c>
      <c r="N39" s="55">
        <v>3685</v>
      </c>
      <c r="O39" s="165"/>
      <c r="P39" s="165">
        <f t="shared" si="6"/>
        <v>3685</v>
      </c>
    </row>
    <row r="40" spans="1:16" ht="15.75" thickBot="1" x14ac:dyDescent="0.3">
      <c r="A40" s="41" t="s">
        <v>92</v>
      </c>
      <c r="B40" s="27" t="s">
        <v>23</v>
      </c>
      <c r="C40" s="246" t="s">
        <v>24</v>
      </c>
      <c r="D40" s="55">
        <v>3000</v>
      </c>
      <c r="E40" s="55">
        <v>3000</v>
      </c>
      <c r="F40" s="165"/>
      <c r="G40" s="165">
        <f t="shared" si="5"/>
        <v>3000</v>
      </c>
      <c r="H40" s="177">
        <f>'Önk 2a'!J40</f>
        <v>3000</v>
      </c>
      <c r="I40" s="54">
        <f>'Óvoda 2f'!K39</f>
        <v>0</v>
      </c>
      <c r="J40" s="54">
        <f t="shared" si="9"/>
        <v>3000</v>
      </c>
      <c r="K40" s="138">
        <f>'Önk 2a'!M40</f>
        <v>0</v>
      </c>
      <c r="L40" s="139"/>
      <c r="M40" s="138">
        <f t="shared" si="8"/>
        <v>0</v>
      </c>
      <c r="N40" s="55">
        <v>3000</v>
      </c>
      <c r="O40" s="165"/>
      <c r="P40" s="165">
        <f t="shared" si="6"/>
        <v>3000</v>
      </c>
    </row>
    <row r="41" spans="1:16" x14ac:dyDescent="0.25">
      <c r="A41" s="41" t="s">
        <v>93</v>
      </c>
      <c r="B41" s="27" t="s">
        <v>27</v>
      </c>
      <c r="C41" s="245"/>
      <c r="D41" s="70"/>
      <c r="E41" s="70"/>
      <c r="F41" s="165"/>
      <c r="G41" s="165">
        <f t="shared" si="5"/>
        <v>0</v>
      </c>
      <c r="H41" s="54">
        <f>'Önk 2a'!D41</f>
        <v>0</v>
      </c>
      <c r="I41" s="54">
        <f>'Óvoda 2f'!K40</f>
        <v>0</v>
      </c>
      <c r="J41" s="54">
        <f t="shared" si="9"/>
        <v>0</v>
      </c>
      <c r="K41" s="138"/>
      <c r="L41" s="139"/>
      <c r="M41" s="138">
        <f t="shared" si="8"/>
        <v>0</v>
      </c>
      <c r="N41" s="70"/>
      <c r="O41" s="165"/>
      <c r="P41" s="165">
        <f t="shared" si="6"/>
        <v>0</v>
      </c>
    </row>
    <row r="42" spans="1:16" ht="15.75" thickBot="1" x14ac:dyDescent="0.3">
      <c r="A42" s="112" t="s">
        <v>89</v>
      </c>
      <c r="B42" s="84" t="s">
        <v>90</v>
      </c>
      <c r="C42" s="85"/>
      <c r="D42" s="86">
        <f t="shared" ref="D42:P42" si="10">D3-D34</f>
        <v>0</v>
      </c>
      <c r="E42" s="86">
        <f t="shared" si="10"/>
        <v>20359</v>
      </c>
      <c r="F42" s="187">
        <f t="shared" si="10"/>
        <v>-20359</v>
      </c>
      <c r="G42" s="187">
        <f t="shared" si="10"/>
        <v>0</v>
      </c>
      <c r="H42" s="86">
        <f t="shared" si="10"/>
        <v>24537</v>
      </c>
      <c r="I42" s="86">
        <f t="shared" si="10"/>
        <v>-20359</v>
      </c>
      <c r="J42" s="86">
        <f t="shared" si="10"/>
        <v>4178</v>
      </c>
      <c r="K42" s="86">
        <f t="shared" si="10"/>
        <v>16408</v>
      </c>
      <c r="L42" s="86">
        <f t="shared" si="10"/>
        <v>-9622</v>
      </c>
      <c r="M42" s="86">
        <f t="shared" si="10"/>
        <v>6786</v>
      </c>
      <c r="N42" s="86">
        <f t="shared" si="10"/>
        <v>20359</v>
      </c>
      <c r="O42" s="187">
        <f t="shared" si="10"/>
        <v>-20359</v>
      </c>
      <c r="P42" s="187">
        <f t="shared" si="10"/>
        <v>0</v>
      </c>
    </row>
    <row r="43" spans="1:16" ht="15.75" thickBot="1" x14ac:dyDescent="0.3">
      <c r="A43" s="108" t="s">
        <v>62</v>
      </c>
      <c r="B43" s="72" t="s">
        <v>143</v>
      </c>
      <c r="C43" s="73"/>
      <c r="D43" s="74">
        <f>D44+D53+D56+D57</f>
        <v>0</v>
      </c>
      <c r="E43" s="74"/>
      <c r="F43" s="156"/>
      <c r="G43" s="156"/>
      <c r="H43" s="74">
        <f>H44+H53+H56+H57</f>
        <v>21771</v>
      </c>
      <c r="I43" s="74">
        <f>I44+I53+I56+I57</f>
        <v>0</v>
      </c>
      <c r="J43" s="74">
        <f>H43+I43</f>
        <v>21771</v>
      </c>
      <c r="K43" s="74">
        <f>K44+K53+K56+K57</f>
        <v>22184</v>
      </c>
      <c r="L43" s="74">
        <f>L44+L53+L56+L57</f>
        <v>0</v>
      </c>
      <c r="M43" s="74">
        <f>M44+M53+M56+M57</f>
        <v>22184</v>
      </c>
      <c r="N43" s="74"/>
      <c r="O43" s="156"/>
      <c r="P43" s="156"/>
    </row>
    <row r="44" spans="1:16" s="98" customFormat="1" x14ac:dyDescent="0.25">
      <c r="A44" s="45" t="s">
        <v>94</v>
      </c>
      <c r="B44" s="103" t="s">
        <v>52</v>
      </c>
      <c r="C44" s="48" t="s">
        <v>9</v>
      </c>
      <c r="D44" s="104">
        <f>D46+D47+D48+D49+D50+D51+D52</f>
        <v>0</v>
      </c>
      <c r="E44" s="104"/>
      <c r="F44" s="164"/>
      <c r="G44" s="164"/>
      <c r="H44" s="180">
        <f>H45+H46+H47+H48+H49+H50+H51+H52</f>
        <v>20228</v>
      </c>
      <c r="I44" s="104">
        <f>I46+I47+I48+I49+I50+I51+I52</f>
        <v>0</v>
      </c>
      <c r="J44" s="123">
        <f>J45+J46</f>
        <v>20228</v>
      </c>
      <c r="K44" s="123">
        <f>K45+K46</f>
        <v>20228</v>
      </c>
      <c r="L44" s="123">
        <f>L45+L46</f>
        <v>0</v>
      </c>
      <c r="M44" s="123">
        <f>M45+M46</f>
        <v>20228</v>
      </c>
      <c r="N44" s="104"/>
      <c r="O44" s="164"/>
      <c r="P44" s="164"/>
    </row>
    <row r="45" spans="1:16" s="98" customFormat="1" x14ac:dyDescent="0.25">
      <c r="A45" s="45"/>
      <c r="B45" s="122" t="s">
        <v>173</v>
      </c>
      <c r="C45" s="45"/>
      <c r="D45" s="104"/>
      <c r="E45" s="104"/>
      <c r="F45" s="164"/>
      <c r="G45" s="164"/>
      <c r="H45" s="123">
        <f>'Önk 2a'!F45</f>
        <v>20000</v>
      </c>
      <c r="I45" s="104"/>
      <c r="J45" s="123">
        <f>H45+I45</f>
        <v>20000</v>
      </c>
      <c r="K45" s="142">
        <f>'Önk 2a'!M45</f>
        <v>20000</v>
      </c>
      <c r="L45" s="143"/>
      <c r="M45" s="142">
        <f>SUM(K45:L45)</f>
        <v>20000</v>
      </c>
      <c r="N45" s="104"/>
      <c r="O45" s="164"/>
      <c r="P45" s="164"/>
    </row>
    <row r="46" spans="1:16" x14ac:dyDescent="0.25">
      <c r="A46" s="43"/>
      <c r="B46" s="47" t="s">
        <v>12</v>
      </c>
      <c r="C46" s="22"/>
      <c r="D46" s="56"/>
      <c r="E46" s="56"/>
      <c r="F46" s="165"/>
      <c r="G46" s="165"/>
      <c r="H46" s="54">
        <f>'Önk 2a'!J46</f>
        <v>228</v>
      </c>
      <c r="I46" s="54"/>
      <c r="J46" s="54">
        <f>H46+I46</f>
        <v>228</v>
      </c>
      <c r="K46" s="138">
        <f>'Önk 2a'!M46</f>
        <v>228</v>
      </c>
      <c r="L46" s="139"/>
      <c r="M46" s="138">
        <f>SUM(K46:L46)</f>
        <v>228</v>
      </c>
      <c r="N46" s="56"/>
      <c r="O46" s="165"/>
      <c r="P46" s="165"/>
    </row>
    <row r="47" spans="1:16" x14ac:dyDescent="0.25">
      <c r="A47" s="43"/>
      <c r="B47" s="17" t="s">
        <v>14</v>
      </c>
      <c r="C47" s="22"/>
      <c r="D47" s="56"/>
      <c r="E47" s="56"/>
      <c r="F47" s="165"/>
      <c r="G47" s="165"/>
      <c r="H47" s="54">
        <f>'Önk 2a'!D47</f>
        <v>0</v>
      </c>
      <c r="I47" s="54"/>
      <c r="J47" s="54"/>
      <c r="K47" s="139"/>
      <c r="L47" s="139"/>
      <c r="M47" s="139"/>
      <c r="N47" s="56"/>
      <c r="O47" s="165"/>
      <c r="P47" s="165"/>
    </row>
    <row r="48" spans="1:16" x14ac:dyDescent="0.25">
      <c r="A48" s="43"/>
      <c r="B48" s="17" t="s">
        <v>16</v>
      </c>
      <c r="C48" s="22"/>
      <c r="D48" s="56"/>
      <c r="E48" s="56"/>
      <c r="F48" s="165"/>
      <c r="G48" s="165"/>
      <c r="H48" s="54">
        <f>'Önk 2a'!D48</f>
        <v>0</v>
      </c>
      <c r="I48" s="54"/>
      <c r="J48" s="54">
        <v>0</v>
      </c>
      <c r="K48" s="139"/>
      <c r="L48" s="139"/>
      <c r="M48" s="139"/>
      <c r="N48" s="56"/>
      <c r="O48" s="165"/>
      <c r="P48" s="165"/>
    </row>
    <row r="49" spans="1:16" x14ac:dyDescent="0.25">
      <c r="A49" s="43"/>
      <c r="B49" s="17" t="s">
        <v>19</v>
      </c>
      <c r="C49" s="22"/>
      <c r="D49" s="56"/>
      <c r="E49" s="56"/>
      <c r="F49" s="165"/>
      <c r="G49" s="165"/>
      <c r="H49" s="54">
        <f>'Önk 2a'!D49</f>
        <v>0</v>
      </c>
      <c r="I49" s="54"/>
      <c r="J49" s="54">
        <v>0</v>
      </c>
      <c r="K49" s="139"/>
      <c r="L49" s="139"/>
      <c r="M49" s="139"/>
      <c r="N49" s="56"/>
      <c r="O49" s="165"/>
      <c r="P49" s="165"/>
    </row>
    <row r="50" spans="1:16" ht="23.25" customHeight="1" x14ac:dyDescent="0.25">
      <c r="A50" s="43"/>
      <c r="B50" s="19" t="s">
        <v>136</v>
      </c>
      <c r="C50" s="29"/>
      <c r="D50" s="58"/>
      <c r="E50" s="58"/>
      <c r="F50" s="165"/>
      <c r="G50" s="165"/>
      <c r="H50" s="54">
        <f>'Önk 2a'!D50</f>
        <v>0</v>
      </c>
      <c r="I50" s="54"/>
      <c r="J50" s="54">
        <v>0</v>
      </c>
      <c r="K50" s="139"/>
      <c r="L50" s="139"/>
      <c r="M50" s="139"/>
      <c r="N50" s="58"/>
      <c r="O50" s="165"/>
      <c r="P50" s="165"/>
    </row>
    <row r="51" spans="1:16" ht="18" customHeight="1" x14ac:dyDescent="0.25">
      <c r="A51" s="43"/>
      <c r="B51" s="19" t="s">
        <v>25</v>
      </c>
      <c r="C51" s="29"/>
      <c r="D51" s="58"/>
      <c r="E51" s="58"/>
      <c r="F51" s="165"/>
      <c r="G51" s="165"/>
      <c r="H51" s="54">
        <f>'Önk 2a'!D51</f>
        <v>0</v>
      </c>
      <c r="I51" s="54"/>
      <c r="J51" s="54">
        <v>0</v>
      </c>
      <c r="K51" s="139"/>
      <c r="L51" s="139"/>
      <c r="M51" s="139"/>
      <c r="N51" s="58"/>
      <c r="O51" s="165"/>
      <c r="P51" s="165"/>
    </row>
    <row r="52" spans="1:16" ht="27" customHeight="1" x14ac:dyDescent="0.25">
      <c r="A52" s="43"/>
      <c r="B52" s="19" t="s">
        <v>137</v>
      </c>
      <c r="C52" s="29"/>
      <c r="D52" s="58"/>
      <c r="E52" s="58"/>
      <c r="F52" s="165"/>
      <c r="G52" s="165"/>
      <c r="H52" s="54">
        <f>'Önk 2a'!D52</f>
        <v>0</v>
      </c>
      <c r="I52" s="54"/>
      <c r="J52" s="54">
        <v>0</v>
      </c>
      <c r="K52" s="138">
        <f>SUM(K45:K51)</f>
        <v>20228</v>
      </c>
      <c r="L52" s="139"/>
      <c r="M52" s="138">
        <f>SUM(K52:L52)</f>
        <v>20228</v>
      </c>
      <c r="N52" s="58"/>
      <c r="O52" s="165"/>
      <c r="P52" s="165"/>
    </row>
    <row r="53" spans="1:16" s="98" customFormat="1" x14ac:dyDescent="0.25">
      <c r="A53" s="43" t="s">
        <v>99</v>
      </c>
      <c r="B53" s="30" t="s">
        <v>57</v>
      </c>
      <c r="C53" s="43" t="s">
        <v>58</v>
      </c>
      <c r="D53" s="53">
        <f>D54+D55</f>
        <v>0</v>
      </c>
      <c r="E53" s="53"/>
      <c r="F53" s="164"/>
      <c r="G53" s="164"/>
      <c r="H53" s="54">
        <f>'Önk 2a'!J53</f>
        <v>1543</v>
      </c>
      <c r="I53" s="53">
        <f>I54+I55</f>
        <v>0</v>
      </c>
      <c r="J53" s="53">
        <f>J54+J55</f>
        <v>1543</v>
      </c>
      <c r="K53" s="142">
        <f>K54+K55</f>
        <v>1956</v>
      </c>
      <c r="L53" s="142">
        <f>L54+L55</f>
        <v>0</v>
      </c>
      <c r="M53" s="142">
        <f>M54+M55</f>
        <v>1956</v>
      </c>
      <c r="N53" s="53"/>
      <c r="O53" s="164"/>
      <c r="P53" s="164"/>
    </row>
    <row r="54" spans="1:16" x14ac:dyDescent="0.25">
      <c r="A54" s="43"/>
      <c r="B54" s="19" t="s">
        <v>59</v>
      </c>
      <c r="C54" s="29"/>
      <c r="D54" s="54"/>
      <c r="E54" s="54"/>
      <c r="F54" s="165"/>
      <c r="G54" s="165"/>
      <c r="H54" s="54">
        <f>'Önk 2a'!J54</f>
        <v>1543</v>
      </c>
      <c r="I54" s="54">
        <v>0</v>
      </c>
      <c r="J54" s="54">
        <f>H54+I54</f>
        <v>1543</v>
      </c>
      <c r="K54" s="138">
        <f>'Önk 2a'!M54</f>
        <v>1956</v>
      </c>
      <c r="L54" s="139"/>
      <c r="M54" s="138">
        <f>SUM(K54:L54)</f>
        <v>1956</v>
      </c>
      <c r="N54" s="54"/>
      <c r="O54" s="165"/>
      <c r="P54" s="165"/>
    </row>
    <row r="55" spans="1:16" x14ac:dyDescent="0.25">
      <c r="A55" s="43"/>
      <c r="B55" s="19" t="s">
        <v>60</v>
      </c>
      <c r="C55" s="29"/>
      <c r="D55" s="58"/>
      <c r="E55" s="58"/>
      <c r="F55" s="165"/>
      <c r="G55" s="165"/>
      <c r="H55" s="54">
        <f>'Önk 2a'!D55</f>
        <v>0</v>
      </c>
      <c r="I55" s="54"/>
      <c r="J55" s="54">
        <v>0</v>
      </c>
      <c r="K55" s="139"/>
      <c r="L55" s="139"/>
      <c r="M55" s="139"/>
      <c r="N55" s="58"/>
      <c r="O55" s="165"/>
      <c r="P55" s="165"/>
    </row>
    <row r="56" spans="1:16" s="98" customFormat="1" x14ac:dyDescent="0.25">
      <c r="A56" s="43" t="s">
        <v>95</v>
      </c>
      <c r="B56" s="20" t="s">
        <v>61</v>
      </c>
      <c r="C56" s="43" t="s">
        <v>48</v>
      </c>
      <c r="D56" s="53"/>
      <c r="E56" s="53"/>
      <c r="F56" s="164"/>
      <c r="G56" s="164"/>
      <c r="H56" s="54">
        <f>'Önk 2a'!D56</f>
        <v>0</v>
      </c>
      <c r="I56" s="53"/>
      <c r="J56" s="53"/>
      <c r="K56" s="143"/>
      <c r="L56" s="143"/>
      <c r="M56" s="143"/>
      <c r="N56" s="53"/>
      <c r="O56" s="164"/>
      <c r="P56" s="164"/>
    </row>
    <row r="57" spans="1:16" s="98" customFormat="1" ht="26.25" thickBot="1" x14ac:dyDescent="0.3">
      <c r="A57" s="44" t="s">
        <v>100</v>
      </c>
      <c r="B57" s="24" t="s">
        <v>49</v>
      </c>
      <c r="C57" s="100" t="s">
        <v>50</v>
      </c>
      <c r="D57" s="101"/>
      <c r="E57" s="188"/>
      <c r="F57" s="189"/>
      <c r="G57" s="189"/>
      <c r="H57" s="54">
        <f>'Önk 2a'!D57</f>
        <v>0</v>
      </c>
      <c r="I57" s="101"/>
      <c r="J57" s="101">
        <v>0</v>
      </c>
      <c r="K57" s="142"/>
      <c r="L57" s="143"/>
      <c r="M57" s="142">
        <f>SUM(K57:L57)</f>
        <v>0</v>
      </c>
      <c r="N57" s="188"/>
      <c r="O57" s="189"/>
      <c r="P57" s="189"/>
    </row>
    <row r="58" spans="1:16" ht="15.75" thickBot="1" x14ac:dyDescent="0.3">
      <c r="A58" s="110" t="s">
        <v>82</v>
      </c>
      <c r="B58" s="78" t="s">
        <v>144</v>
      </c>
      <c r="C58" s="82"/>
      <c r="D58" s="80">
        <f t="shared" ref="D58:M58" si="11">D59+D60+D61+D62+D63</f>
        <v>0</v>
      </c>
      <c r="E58" s="80"/>
      <c r="F58" s="166"/>
      <c r="G58" s="166"/>
      <c r="H58" s="80">
        <f t="shared" si="11"/>
        <v>25949</v>
      </c>
      <c r="I58" s="80">
        <f t="shared" si="11"/>
        <v>0</v>
      </c>
      <c r="J58" s="80">
        <f t="shared" si="11"/>
        <v>25949</v>
      </c>
      <c r="K58" s="80">
        <f t="shared" si="11"/>
        <v>891</v>
      </c>
      <c r="L58" s="80">
        <f t="shared" si="11"/>
        <v>0</v>
      </c>
      <c r="M58" s="80">
        <f t="shared" si="11"/>
        <v>891</v>
      </c>
      <c r="N58" s="80"/>
      <c r="O58" s="166"/>
      <c r="P58" s="166"/>
    </row>
    <row r="59" spans="1:16" x14ac:dyDescent="0.25">
      <c r="A59" s="45" t="s">
        <v>96</v>
      </c>
      <c r="B59" s="31" t="s">
        <v>53</v>
      </c>
      <c r="C59" s="243" t="s">
        <v>54</v>
      </c>
      <c r="D59" s="59"/>
      <c r="E59" s="59"/>
      <c r="F59" s="165"/>
      <c r="G59" s="165"/>
      <c r="H59" s="54">
        <f>'Önk 2a'!J59</f>
        <v>5949</v>
      </c>
      <c r="I59" s="54"/>
      <c r="J59" s="54">
        <f>SUM(H59:I59)</f>
        <v>5949</v>
      </c>
      <c r="K59" s="138">
        <f>'Önk 2a'!M59</f>
        <v>891</v>
      </c>
      <c r="L59" s="139"/>
      <c r="M59" s="138">
        <f>SUM(K59:L59)</f>
        <v>891</v>
      </c>
      <c r="N59" s="59"/>
      <c r="O59" s="165"/>
      <c r="P59" s="165"/>
    </row>
    <row r="60" spans="1:16" x14ac:dyDescent="0.25">
      <c r="A60" s="43" t="s">
        <v>101</v>
      </c>
      <c r="B60" s="21" t="s">
        <v>55</v>
      </c>
      <c r="C60" s="244"/>
      <c r="D60" s="60"/>
      <c r="E60" s="60"/>
      <c r="F60" s="165"/>
      <c r="G60" s="165"/>
      <c r="H60" s="54">
        <f>'Önk 2a'!J60</f>
        <v>20000</v>
      </c>
      <c r="I60" s="54"/>
      <c r="J60" s="54">
        <f>SUM(H60:I60)</f>
        <v>20000</v>
      </c>
      <c r="K60" s="139"/>
      <c r="L60" s="139"/>
      <c r="M60" s="139"/>
      <c r="N60" s="60"/>
      <c r="O60" s="165"/>
      <c r="P60" s="165"/>
    </row>
    <row r="61" spans="1:16" x14ac:dyDescent="0.25">
      <c r="A61" s="45" t="s">
        <v>97</v>
      </c>
      <c r="B61" s="21" t="s">
        <v>56</v>
      </c>
      <c r="C61" s="245"/>
      <c r="D61" s="60"/>
      <c r="E61" s="60"/>
      <c r="F61" s="165"/>
      <c r="G61" s="165"/>
      <c r="H61" s="54">
        <f>'Önk 2a'!D61</f>
        <v>0</v>
      </c>
      <c r="I61" s="54"/>
      <c r="J61" s="54">
        <f>SUM(H61:I61)</f>
        <v>0</v>
      </c>
      <c r="K61" s="139"/>
      <c r="L61" s="139"/>
      <c r="M61" s="139"/>
      <c r="N61" s="60"/>
      <c r="O61" s="165"/>
      <c r="P61" s="165"/>
    </row>
    <row r="62" spans="1:16" x14ac:dyDescent="0.25">
      <c r="A62" s="43" t="s">
        <v>105</v>
      </c>
      <c r="B62" s="19" t="s">
        <v>23</v>
      </c>
      <c r="C62" s="246" t="s">
        <v>24</v>
      </c>
      <c r="D62" s="61"/>
      <c r="E62" s="61"/>
      <c r="F62" s="165"/>
      <c r="G62" s="165"/>
      <c r="H62" s="54">
        <f>'Önk 2a'!F62</f>
        <v>0</v>
      </c>
      <c r="I62" s="54"/>
      <c r="J62" s="54">
        <f>SUM(H62:I62)</f>
        <v>0</v>
      </c>
      <c r="K62" s="139"/>
      <c r="L62" s="139"/>
      <c r="M62" s="139"/>
      <c r="N62" s="61"/>
      <c r="O62" s="165"/>
      <c r="P62" s="165"/>
    </row>
    <row r="63" spans="1:16" ht="15.75" thickBot="1" x14ac:dyDescent="0.3">
      <c r="A63" s="45" t="s">
        <v>98</v>
      </c>
      <c r="B63" s="19" t="s">
        <v>27</v>
      </c>
      <c r="C63" s="247"/>
      <c r="D63" s="61"/>
      <c r="E63" s="61"/>
      <c r="F63" s="165"/>
      <c r="G63" s="165"/>
      <c r="H63" s="54">
        <f>'Önk 2a'!D63</f>
        <v>0</v>
      </c>
      <c r="I63" s="54"/>
      <c r="J63" s="54">
        <f>SUM(H63:I63)</f>
        <v>0</v>
      </c>
      <c r="K63" s="138"/>
      <c r="L63" s="139"/>
      <c r="M63" s="138">
        <f>SUM(K63:L63)</f>
        <v>0</v>
      </c>
      <c r="N63" s="61"/>
      <c r="O63" s="165"/>
      <c r="P63" s="165"/>
    </row>
    <row r="64" spans="1:16" ht="15.75" thickBot="1" x14ac:dyDescent="0.3">
      <c r="A64" s="112" t="s">
        <v>103</v>
      </c>
      <c r="B64" s="87" t="s">
        <v>104</v>
      </c>
      <c r="C64" s="88"/>
      <c r="D64" s="89">
        <f>D43-D58</f>
        <v>0</v>
      </c>
      <c r="E64" s="89"/>
      <c r="F64" s="167"/>
      <c r="G64" s="167"/>
      <c r="H64" s="89">
        <f>H43-H58</f>
        <v>-4178</v>
      </c>
      <c r="I64" s="89">
        <f>I43-I58</f>
        <v>0</v>
      </c>
      <c r="J64" s="89">
        <f>H64+I64</f>
        <v>-4178</v>
      </c>
      <c r="K64" s="89">
        <f>K43-K58</f>
        <v>21293</v>
      </c>
      <c r="L64" s="89">
        <f>L43-L58</f>
        <v>0</v>
      </c>
      <c r="M64" s="89">
        <f>M43-M58</f>
        <v>21293</v>
      </c>
      <c r="N64" s="89"/>
      <c r="O64" s="167"/>
      <c r="P64" s="167"/>
    </row>
    <row r="65" spans="1:16" ht="15.75" thickBot="1" x14ac:dyDescent="0.3">
      <c r="A65" s="108" t="s">
        <v>102</v>
      </c>
      <c r="B65" s="72" t="s">
        <v>145</v>
      </c>
      <c r="C65" s="76"/>
      <c r="D65" s="74">
        <f t="shared" ref="D65:M65" si="12">D66+D67+D68+D69+D70+D71+D72</f>
        <v>0</v>
      </c>
      <c r="E65" s="74"/>
      <c r="F65" s="156">
        <f>F66+F67+F68+F69+F70+F71+F72</f>
        <v>20359</v>
      </c>
      <c r="G65" s="156">
        <f>E65+F65</f>
        <v>20359</v>
      </c>
      <c r="H65" s="74">
        <f t="shared" si="12"/>
        <v>0</v>
      </c>
      <c r="I65" s="74">
        <f t="shared" si="12"/>
        <v>20359</v>
      </c>
      <c r="J65" s="74">
        <f t="shared" si="12"/>
        <v>20359</v>
      </c>
      <c r="K65" s="74">
        <f t="shared" si="12"/>
        <v>0</v>
      </c>
      <c r="L65" s="74">
        <f t="shared" si="12"/>
        <v>9916</v>
      </c>
      <c r="M65" s="74">
        <f t="shared" si="12"/>
        <v>9916</v>
      </c>
      <c r="N65" s="74"/>
      <c r="O65" s="156">
        <f>O66+O67+O68+O69+O70+O71+O72</f>
        <v>20359</v>
      </c>
      <c r="P65" s="156">
        <f>N65+O65</f>
        <v>20359</v>
      </c>
    </row>
    <row r="66" spans="1:16" ht="25.5" x14ac:dyDescent="0.25">
      <c r="A66" s="39" t="s">
        <v>106</v>
      </c>
      <c r="B66" s="32" t="s">
        <v>85</v>
      </c>
      <c r="C66" s="13" t="s">
        <v>65</v>
      </c>
      <c r="D66" s="57"/>
      <c r="E66" s="57"/>
      <c r="F66" s="190"/>
      <c r="G66" s="190"/>
      <c r="H66" s="57"/>
      <c r="I66" s="57"/>
      <c r="J66" s="57">
        <v>0</v>
      </c>
      <c r="K66" s="139"/>
      <c r="L66" s="139"/>
      <c r="M66" s="139"/>
      <c r="N66" s="57"/>
      <c r="O66" s="190"/>
      <c r="P66" s="190"/>
    </row>
    <row r="67" spans="1:16" x14ac:dyDescent="0.25">
      <c r="A67" s="42" t="s">
        <v>108</v>
      </c>
      <c r="B67" s="19" t="s">
        <v>66</v>
      </c>
      <c r="C67" s="23" t="s">
        <v>67</v>
      </c>
      <c r="D67" s="56"/>
      <c r="E67" s="56"/>
      <c r="F67" s="190"/>
      <c r="G67" s="190"/>
      <c r="H67" s="56"/>
      <c r="I67" s="56"/>
      <c r="J67" s="56">
        <v>0</v>
      </c>
      <c r="K67" s="139"/>
      <c r="L67" s="139"/>
      <c r="M67" s="139"/>
      <c r="N67" s="56"/>
      <c r="O67" s="190"/>
      <c r="P67" s="190"/>
    </row>
    <row r="68" spans="1:16" x14ac:dyDescent="0.25">
      <c r="A68" s="39" t="s">
        <v>109</v>
      </c>
      <c r="B68" s="19" t="s">
        <v>69</v>
      </c>
      <c r="C68" s="23" t="s">
        <v>67</v>
      </c>
      <c r="D68" s="56"/>
      <c r="E68" s="56"/>
      <c r="F68" s="190"/>
      <c r="G68" s="190"/>
      <c r="H68" s="56"/>
      <c r="I68" s="56"/>
      <c r="J68" s="56">
        <v>0</v>
      </c>
      <c r="K68" s="139"/>
      <c r="L68" s="139"/>
      <c r="M68" s="139"/>
      <c r="N68" s="56"/>
      <c r="O68" s="190"/>
      <c r="P68" s="190"/>
    </row>
    <row r="69" spans="1:16" x14ac:dyDescent="0.25">
      <c r="A69" s="42" t="s">
        <v>110</v>
      </c>
      <c r="B69" s="19" t="s">
        <v>71</v>
      </c>
      <c r="C69" s="23" t="s">
        <v>67</v>
      </c>
      <c r="D69" s="56"/>
      <c r="E69" s="56"/>
      <c r="F69" s="190"/>
      <c r="G69" s="190"/>
      <c r="H69" s="56"/>
      <c r="I69" s="56"/>
      <c r="J69" s="56">
        <v>0</v>
      </c>
      <c r="K69" s="139"/>
      <c r="L69" s="139"/>
      <c r="M69" s="139"/>
      <c r="N69" s="56"/>
      <c r="O69" s="190"/>
      <c r="P69" s="190"/>
    </row>
    <row r="70" spans="1:16" x14ac:dyDescent="0.25">
      <c r="A70" s="39" t="s">
        <v>111</v>
      </c>
      <c r="B70" s="33" t="s">
        <v>73</v>
      </c>
      <c r="C70" s="23" t="s">
        <v>74</v>
      </c>
      <c r="D70" s="56"/>
      <c r="E70" s="56"/>
      <c r="F70" s="190"/>
      <c r="G70" s="190"/>
      <c r="H70" s="56"/>
      <c r="I70" s="56"/>
      <c r="J70" s="56">
        <v>0</v>
      </c>
      <c r="K70" s="139"/>
      <c r="L70" s="139"/>
      <c r="M70" s="139"/>
      <c r="N70" s="56"/>
      <c r="O70" s="190"/>
      <c r="P70" s="190"/>
    </row>
    <row r="71" spans="1:16" x14ac:dyDescent="0.25">
      <c r="A71" s="42" t="s">
        <v>112</v>
      </c>
      <c r="B71" s="33" t="s">
        <v>76</v>
      </c>
      <c r="C71" s="23" t="s">
        <v>77</v>
      </c>
      <c r="D71" s="56"/>
      <c r="E71" s="56"/>
      <c r="F71" s="190"/>
      <c r="G71" s="190"/>
      <c r="H71" s="56"/>
      <c r="I71" s="56"/>
      <c r="J71" s="56">
        <v>0</v>
      </c>
      <c r="K71" s="139"/>
      <c r="L71" s="139"/>
      <c r="M71" s="139"/>
      <c r="N71" s="56"/>
      <c r="O71" s="190"/>
      <c r="P71" s="190"/>
    </row>
    <row r="72" spans="1:16" ht="24" customHeight="1" thickBot="1" x14ac:dyDescent="0.3">
      <c r="A72" s="39" t="s">
        <v>113</v>
      </c>
      <c r="B72" s="34" t="s">
        <v>79</v>
      </c>
      <c r="C72" s="15" t="s">
        <v>80</v>
      </c>
      <c r="D72" s="62"/>
      <c r="E72" s="62"/>
      <c r="F72" s="165">
        <v>20359</v>
      </c>
      <c r="G72" s="165">
        <v>20359</v>
      </c>
      <c r="H72" s="54"/>
      <c r="I72" s="51">
        <f>'Óvoda 2f'!K70</f>
        <v>20359</v>
      </c>
      <c r="J72" s="54">
        <f>H72+I72</f>
        <v>20359</v>
      </c>
      <c r="K72" s="139"/>
      <c r="L72" s="139">
        <f>'Óvoda 2f'!N70</f>
        <v>9916</v>
      </c>
      <c r="M72" s="139">
        <f>K72+L72</f>
        <v>9916</v>
      </c>
      <c r="N72" s="62"/>
      <c r="O72" s="165">
        <v>20359</v>
      </c>
      <c r="P72" s="165">
        <v>20359</v>
      </c>
    </row>
    <row r="73" spans="1:16" ht="15.75" thickBot="1" x14ac:dyDescent="0.3">
      <c r="A73" s="110" t="s">
        <v>107</v>
      </c>
      <c r="B73" s="78" t="s">
        <v>63</v>
      </c>
      <c r="C73" s="82"/>
      <c r="D73" s="80">
        <f>D74+D75+D76+D77+D78+D79+D80</f>
        <v>0</v>
      </c>
      <c r="E73" s="120">
        <f>E74+E75+E77+E76+E78+E79+E80</f>
        <v>20359</v>
      </c>
      <c r="F73" s="166"/>
      <c r="G73" s="166">
        <f>E73+F73</f>
        <v>20359</v>
      </c>
      <c r="H73" s="120">
        <f>SUM(H74:H80)</f>
        <v>20359</v>
      </c>
      <c r="I73" s="80">
        <v>0</v>
      </c>
      <c r="J73" s="80">
        <f>SUM(H73:I73)</f>
        <v>20359</v>
      </c>
      <c r="K73" s="80">
        <f>K74+K75+K76+K77+K78+K79+K80</f>
        <v>9916</v>
      </c>
      <c r="L73" s="80">
        <f>L74+L75+L76+L77+L78+L79+L80</f>
        <v>0</v>
      </c>
      <c r="M73" s="80">
        <f>SUM(K73:L73)</f>
        <v>9916</v>
      </c>
      <c r="N73" s="120">
        <f>N74+N75+N77+N76+N78+N79+N80</f>
        <v>20359</v>
      </c>
      <c r="O73" s="166"/>
      <c r="P73" s="166">
        <f>N73+O73</f>
        <v>20359</v>
      </c>
    </row>
    <row r="74" spans="1:16" ht="27.75" customHeight="1" x14ac:dyDescent="0.25">
      <c r="A74" s="39" t="s">
        <v>114</v>
      </c>
      <c r="B74" s="32" t="s">
        <v>138</v>
      </c>
      <c r="C74" s="13" t="s">
        <v>65</v>
      </c>
      <c r="D74" s="57"/>
      <c r="E74" s="57"/>
      <c r="F74" s="190"/>
      <c r="G74" s="190"/>
      <c r="H74" s="57">
        <f>'Önk 2a'!D74</f>
        <v>0</v>
      </c>
      <c r="I74" s="57"/>
      <c r="J74" s="57">
        <f>SUM(H74:I74)</f>
        <v>0</v>
      </c>
      <c r="K74" s="139"/>
      <c r="L74" s="139"/>
      <c r="M74" s="139"/>
      <c r="N74" s="57"/>
      <c r="O74" s="190"/>
      <c r="P74" s="190"/>
    </row>
    <row r="75" spans="1:16" x14ac:dyDescent="0.25">
      <c r="A75" s="42" t="s">
        <v>117</v>
      </c>
      <c r="B75" s="19" t="s">
        <v>68</v>
      </c>
      <c r="C75" s="23" t="s">
        <v>67</v>
      </c>
      <c r="D75" s="56"/>
      <c r="E75" s="56"/>
      <c r="F75" s="190"/>
      <c r="G75" s="190"/>
      <c r="H75" s="56">
        <f>'Önk 2a'!D75</f>
        <v>0</v>
      </c>
      <c r="I75" s="56"/>
      <c r="J75" s="56">
        <f t="shared" ref="J75:J80" si="13">SUM(H75:I75)</f>
        <v>0</v>
      </c>
      <c r="K75" s="139"/>
      <c r="L75" s="139"/>
      <c r="M75" s="139"/>
      <c r="N75" s="56"/>
      <c r="O75" s="190"/>
      <c r="P75" s="190"/>
    </row>
    <row r="76" spans="1:16" x14ac:dyDescent="0.25">
      <c r="A76" s="39" t="s">
        <v>118</v>
      </c>
      <c r="B76" s="19" t="s">
        <v>70</v>
      </c>
      <c r="C76" s="23" t="s">
        <v>67</v>
      </c>
      <c r="D76" s="56"/>
      <c r="E76" s="56"/>
      <c r="F76" s="190"/>
      <c r="G76" s="190"/>
      <c r="H76" s="56">
        <f>'Önk 2a'!D76</f>
        <v>0</v>
      </c>
      <c r="I76" s="56"/>
      <c r="J76" s="56">
        <f t="shared" si="13"/>
        <v>0</v>
      </c>
      <c r="K76" s="139"/>
      <c r="L76" s="139"/>
      <c r="M76" s="139"/>
      <c r="N76" s="56"/>
      <c r="O76" s="190"/>
      <c r="P76" s="190"/>
    </row>
    <row r="77" spans="1:16" x14ac:dyDescent="0.25">
      <c r="A77" s="42" t="s">
        <v>119</v>
      </c>
      <c r="B77" s="19" t="s">
        <v>72</v>
      </c>
      <c r="C77" s="23" t="s">
        <v>67</v>
      </c>
      <c r="D77" s="56"/>
      <c r="E77" s="56"/>
      <c r="F77" s="190"/>
      <c r="G77" s="190"/>
      <c r="H77" s="56">
        <f>'Önk 2a'!D77</f>
        <v>0</v>
      </c>
      <c r="I77" s="56"/>
      <c r="J77" s="56">
        <f t="shared" si="13"/>
        <v>0</v>
      </c>
      <c r="K77" s="139"/>
      <c r="L77" s="139"/>
      <c r="M77" s="139"/>
      <c r="N77" s="56"/>
      <c r="O77" s="190"/>
      <c r="P77" s="190"/>
    </row>
    <row r="78" spans="1:16" x14ac:dyDescent="0.25">
      <c r="A78" s="39" t="s">
        <v>120</v>
      </c>
      <c r="B78" s="33" t="s">
        <v>75</v>
      </c>
      <c r="C78" s="23" t="s">
        <v>74</v>
      </c>
      <c r="D78" s="56"/>
      <c r="E78" s="56"/>
      <c r="F78" s="190"/>
      <c r="G78" s="190"/>
      <c r="H78" s="56">
        <f>'Önk 2a'!D78</f>
        <v>0</v>
      </c>
      <c r="I78" s="56"/>
      <c r="J78" s="56">
        <f t="shared" si="13"/>
        <v>0</v>
      </c>
      <c r="K78" s="139"/>
      <c r="L78" s="139"/>
      <c r="M78" s="139"/>
      <c r="N78" s="56"/>
      <c r="O78" s="190"/>
      <c r="P78" s="190"/>
    </row>
    <row r="79" spans="1:16" ht="23.25" customHeight="1" x14ac:dyDescent="0.25">
      <c r="A79" s="42" t="s">
        <v>121</v>
      </c>
      <c r="B79" s="33" t="s">
        <v>139</v>
      </c>
      <c r="C79" s="23" t="s">
        <v>78</v>
      </c>
      <c r="D79" s="56"/>
      <c r="E79" s="56"/>
      <c r="F79" s="190"/>
      <c r="G79" s="190"/>
      <c r="H79" s="56">
        <f>'Önk 2a'!D79</f>
        <v>0</v>
      </c>
      <c r="I79" s="56"/>
      <c r="J79" s="56">
        <f t="shared" si="13"/>
        <v>0</v>
      </c>
      <c r="K79" s="139"/>
      <c r="L79" s="139"/>
      <c r="M79" s="139"/>
      <c r="N79" s="56"/>
      <c r="O79" s="190"/>
      <c r="P79" s="190"/>
    </row>
    <row r="80" spans="1:16" ht="15.75" thickBot="1" x14ac:dyDescent="0.3">
      <c r="A80" s="39" t="s">
        <v>122</v>
      </c>
      <c r="B80" s="34" t="s">
        <v>81</v>
      </c>
      <c r="C80" s="15" t="s">
        <v>80</v>
      </c>
      <c r="D80" s="50"/>
      <c r="E80" s="50">
        <v>20359</v>
      </c>
      <c r="F80" s="191"/>
      <c r="G80" s="191">
        <f>E80+F80</f>
        <v>20359</v>
      </c>
      <c r="H80" s="51">
        <f>'Önk 2a'!J80</f>
        <v>20359</v>
      </c>
      <c r="I80" s="50"/>
      <c r="J80" s="174">
        <f t="shared" si="13"/>
        <v>20359</v>
      </c>
      <c r="K80" s="138">
        <f>'Önk 2a'!M80</f>
        <v>9916</v>
      </c>
      <c r="L80" s="139"/>
      <c r="M80" s="138">
        <f>SUM(K80:L80)</f>
        <v>9916</v>
      </c>
      <c r="N80" s="50">
        <v>20359</v>
      </c>
      <c r="O80" s="191"/>
      <c r="P80" s="191">
        <f>N80+O80</f>
        <v>20359</v>
      </c>
    </row>
    <row r="81" spans="1:16" ht="15.75" thickBot="1" x14ac:dyDescent="0.3">
      <c r="A81" s="108" t="s">
        <v>115</v>
      </c>
      <c r="B81" s="72" t="s">
        <v>83</v>
      </c>
      <c r="C81" s="76"/>
      <c r="D81" s="74">
        <f t="shared" ref="D81:M81" si="14">D82+D83+D84+D85+D86+D87+D88</f>
        <v>0</v>
      </c>
      <c r="E81" s="121"/>
      <c r="F81" s="156"/>
      <c r="G81" s="156"/>
      <c r="H81" s="121">
        <f t="shared" si="14"/>
        <v>0</v>
      </c>
      <c r="I81" s="74">
        <f t="shared" si="14"/>
        <v>0</v>
      </c>
      <c r="J81" s="74">
        <f t="shared" si="14"/>
        <v>0</v>
      </c>
      <c r="K81" s="74">
        <f t="shared" si="14"/>
        <v>0</v>
      </c>
      <c r="L81" s="74">
        <f t="shared" si="14"/>
        <v>0</v>
      </c>
      <c r="M81" s="74">
        <f t="shared" si="14"/>
        <v>0</v>
      </c>
      <c r="N81" s="121"/>
      <c r="O81" s="156"/>
      <c r="P81" s="156"/>
    </row>
    <row r="82" spans="1:16" ht="25.5" x14ac:dyDescent="0.25">
      <c r="A82" s="39" t="s">
        <v>123</v>
      </c>
      <c r="B82" s="32" t="s">
        <v>85</v>
      </c>
      <c r="C82" s="13" t="s">
        <v>65</v>
      </c>
      <c r="D82" s="57"/>
      <c r="E82" s="57"/>
      <c r="F82" s="190"/>
      <c r="G82" s="190"/>
      <c r="H82" s="57"/>
      <c r="I82" s="57"/>
      <c r="J82" s="57">
        <v>0</v>
      </c>
      <c r="K82" s="139"/>
      <c r="L82" s="139"/>
      <c r="M82" s="139"/>
      <c r="N82" s="57"/>
      <c r="O82" s="190"/>
      <c r="P82" s="190"/>
    </row>
    <row r="83" spans="1:16" x14ac:dyDescent="0.25">
      <c r="A83" s="42" t="s">
        <v>124</v>
      </c>
      <c r="B83" s="19" t="s">
        <v>66</v>
      </c>
      <c r="C83" s="23" t="s">
        <v>67</v>
      </c>
      <c r="D83" s="56"/>
      <c r="E83" s="56"/>
      <c r="F83" s="190"/>
      <c r="G83" s="190"/>
      <c r="H83" s="56"/>
      <c r="I83" s="56"/>
      <c r="J83" s="56">
        <v>0</v>
      </c>
      <c r="K83" s="139"/>
      <c r="L83" s="139"/>
      <c r="M83" s="139"/>
      <c r="N83" s="56"/>
      <c r="O83" s="190"/>
      <c r="P83" s="190"/>
    </row>
    <row r="84" spans="1:16" x14ac:dyDescent="0.25">
      <c r="A84" s="39" t="s">
        <v>125</v>
      </c>
      <c r="B84" s="19" t="s">
        <v>69</v>
      </c>
      <c r="C84" s="23" t="s">
        <v>67</v>
      </c>
      <c r="D84" s="56"/>
      <c r="E84" s="56"/>
      <c r="F84" s="190"/>
      <c r="G84" s="190"/>
      <c r="H84" s="56"/>
      <c r="I84" s="56"/>
      <c r="J84" s="56">
        <v>0</v>
      </c>
      <c r="K84" s="139"/>
      <c r="L84" s="139"/>
      <c r="M84" s="139"/>
      <c r="N84" s="56"/>
      <c r="O84" s="190"/>
      <c r="P84" s="190"/>
    </row>
    <row r="85" spans="1:16" x14ac:dyDescent="0.25">
      <c r="A85" s="42" t="s">
        <v>126</v>
      </c>
      <c r="B85" s="19" t="s">
        <v>71</v>
      </c>
      <c r="C85" s="23" t="s">
        <v>67</v>
      </c>
      <c r="D85" s="56"/>
      <c r="E85" s="56"/>
      <c r="F85" s="190"/>
      <c r="G85" s="190"/>
      <c r="H85" s="56"/>
      <c r="I85" s="56"/>
      <c r="J85" s="56">
        <v>0</v>
      </c>
      <c r="K85" s="139"/>
      <c r="L85" s="139"/>
      <c r="M85" s="139"/>
      <c r="N85" s="56"/>
      <c r="O85" s="190"/>
      <c r="P85" s="190"/>
    </row>
    <row r="86" spans="1:16" x14ac:dyDescent="0.25">
      <c r="A86" s="39" t="s">
        <v>127</v>
      </c>
      <c r="B86" s="33" t="s">
        <v>73</v>
      </c>
      <c r="C86" s="23" t="s">
        <v>74</v>
      </c>
      <c r="D86" s="56"/>
      <c r="E86" s="56"/>
      <c r="F86" s="190"/>
      <c r="G86" s="190"/>
      <c r="H86" s="56"/>
      <c r="I86" s="56"/>
      <c r="J86" s="56">
        <v>0</v>
      </c>
      <c r="K86" s="139"/>
      <c r="L86" s="139"/>
      <c r="M86" s="139"/>
      <c r="N86" s="56"/>
      <c r="O86" s="190"/>
      <c r="P86" s="190"/>
    </row>
    <row r="87" spans="1:16" x14ac:dyDescent="0.25">
      <c r="A87" s="42" t="s">
        <v>128</v>
      </c>
      <c r="B87" s="33" t="s">
        <v>76</v>
      </c>
      <c r="C87" s="23" t="s">
        <v>77</v>
      </c>
      <c r="D87" s="54"/>
      <c r="E87" s="54"/>
      <c r="F87" s="165"/>
      <c r="G87" s="165"/>
      <c r="H87" s="54"/>
      <c r="I87" s="56"/>
      <c r="J87" s="54"/>
      <c r="K87" s="139"/>
      <c r="L87" s="139"/>
      <c r="M87" s="139"/>
      <c r="N87" s="54"/>
      <c r="O87" s="165"/>
      <c r="P87" s="165"/>
    </row>
    <row r="88" spans="1:16" ht="24" customHeight="1" thickBot="1" x14ac:dyDescent="0.3">
      <c r="A88" s="39" t="s">
        <v>129</v>
      </c>
      <c r="B88" s="34" t="s">
        <v>79</v>
      </c>
      <c r="C88" s="15" t="s">
        <v>80</v>
      </c>
      <c r="D88" s="50"/>
      <c r="E88" s="50"/>
      <c r="F88" s="190"/>
      <c r="G88" s="190"/>
      <c r="H88" s="50"/>
      <c r="I88" s="50"/>
      <c r="J88" s="50">
        <v>0</v>
      </c>
      <c r="K88" s="139"/>
      <c r="L88" s="139"/>
      <c r="M88" s="139"/>
      <c r="N88" s="50"/>
      <c r="O88" s="190"/>
      <c r="P88" s="190"/>
    </row>
    <row r="89" spans="1:16" ht="15.75" thickBot="1" x14ac:dyDescent="0.3">
      <c r="A89" s="110" t="s">
        <v>116</v>
      </c>
      <c r="B89" s="241" t="s">
        <v>84</v>
      </c>
      <c r="C89" s="242"/>
      <c r="D89" s="80">
        <f t="shared" ref="D89:M89" si="15">D90+D91+D92+D93+D94+D95+D96</f>
        <v>0</v>
      </c>
      <c r="E89" s="80"/>
      <c r="F89" s="166"/>
      <c r="G89" s="166"/>
      <c r="H89" s="80">
        <f t="shared" si="15"/>
        <v>0</v>
      </c>
      <c r="I89" s="80">
        <f t="shared" si="15"/>
        <v>0</v>
      </c>
      <c r="J89" s="80">
        <f t="shared" si="15"/>
        <v>0</v>
      </c>
      <c r="K89" s="80">
        <f t="shared" si="15"/>
        <v>0</v>
      </c>
      <c r="L89" s="80">
        <f t="shared" si="15"/>
        <v>0</v>
      </c>
      <c r="M89" s="80">
        <f t="shared" si="15"/>
        <v>0</v>
      </c>
      <c r="N89" s="80"/>
      <c r="O89" s="166"/>
      <c r="P89" s="166"/>
    </row>
    <row r="90" spans="1:16" ht="27" customHeight="1" x14ac:dyDescent="0.25">
      <c r="A90" s="39" t="s">
        <v>130</v>
      </c>
      <c r="B90" s="32" t="s">
        <v>140</v>
      </c>
      <c r="C90" s="13" t="s">
        <v>65</v>
      </c>
      <c r="D90" s="57"/>
      <c r="E90" s="57"/>
      <c r="F90" s="190"/>
      <c r="G90" s="190"/>
      <c r="H90" s="49"/>
      <c r="I90" s="57"/>
      <c r="J90" s="57">
        <v>0</v>
      </c>
      <c r="K90" s="139"/>
      <c r="L90" s="139"/>
      <c r="M90" s="139"/>
      <c r="N90" s="57"/>
      <c r="O90" s="190"/>
      <c r="P90" s="190"/>
    </row>
    <row r="91" spans="1:16" x14ac:dyDescent="0.25">
      <c r="A91" s="42">
        <v>49</v>
      </c>
      <c r="B91" s="19" t="s">
        <v>68</v>
      </c>
      <c r="C91" s="23" t="s">
        <v>67</v>
      </c>
      <c r="D91" s="54"/>
      <c r="E91" s="54"/>
      <c r="F91" s="165"/>
      <c r="G91" s="165"/>
      <c r="H91" s="54"/>
      <c r="I91" s="56"/>
      <c r="J91" s="54"/>
      <c r="K91" s="139"/>
      <c r="L91" s="139"/>
      <c r="M91" s="139"/>
      <c r="N91" s="54"/>
      <c r="O91" s="165"/>
      <c r="P91" s="165"/>
    </row>
    <row r="92" spans="1:16" x14ac:dyDescent="0.25">
      <c r="A92" s="39" t="s">
        <v>146</v>
      </c>
      <c r="B92" s="19" t="s">
        <v>70</v>
      </c>
      <c r="C92" s="23" t="s">
        <v>67</v>
      </c>
      <c r="D92" s="56"/>
      <c r="E92" s="56"/>
      <c r="F92" s="165"/>
      <c r="G92" s="165"/>
      <c r="H92" s="54"/>
      <c r="I92" s="56"/>
      <c r="J92" s="54"/>
      <c r="K92" s="139"/>
      <c r="L92" s="139"/>
      <c r="M92" s="139"/>
      <c r="N92" s="56"/>
      <c r="O92" s="165"/>
      <c r="P92" s="165"/>
    </row>
    <row r="93" spans="1:16" x14ac:dyDescent="0.25">
      <c r="A93" s="42" t="s">
        <v>147</v>
      </c>
      <c r="B93" s="19" t="s">
        <v>72</v>
      </c>
      <c r="C93" s="23" t="s">
        <v>67</v>
      </c>
      <c r="D93" s="56"/>
      <c r="E93" s="56"/>
      <c r="F93" s="190"/>
      <c r="G93" s="190"/>
      <c r="H93" s="56"/>
      <c r="I93" s="56"/>
      <c r="J93" s="56"/>
      <c r="K93" s="139"/>
      <c r="L93" s="139"/>
      <c r="M93" s="139"/>
      <c r="N93" s="56"/>
      <c r="O93" s="190"/>
      <c r="P93" s="190"/>
    </row>
    <row r="94" spans="1:16" x14ac:dyDescent="0.25">
      <c r="A94" s="39" t="s">
        <v>148</v>
      </c>
      <c r="B94" s="33" t="s">
        <v>75</v>
      </c>
      <c r="C94" s="23" t="s">
        <v>74</v>
      </c>
      <c r="D94" s="56"/>
      <c r="E94" s="56"/>
      <c r="F94" s="190"/>
      <c r="G94" s="190"/>
      <c r="H94" s="56"/>
      <c r="I94" s="56"/>
      <c r="J94" s="56"/>
      <c r="K94" s="139"/>
      <c r="L94" s="139"/>
      <c r="M94" s="139"/>
      <c r="N94" s="56"/>
      <c r="O94" s="190"/>
      <c r="P94" s="190"/>
    </row>
    <row r="95" spans="1:16" ht="25.5" x14ac:dyDescent="0.25">
      <c r="A95" s="42" t="s">
        <v>149</v>
      </c>
      <c r="B95" s="33" t="s">
        <v>152</v>
      </c>
      <c r="C95" s="23" t="s">
        <v>78</v>
      </c>
      <c r="D95" s="56"/>
      <c r="E95" s="56"/>
      <c r="F95" s="165"/>
      <c r="G95" s="165"/>
      <c r="H95" s="54"/>
      <c r="I95" s="54"/>
      <c r="J95" s="54"/>
      <c r="K95" s="139"/>
      <c r="L95" s="139"/>
      <c r="M95" s="139"/>
      <c r="N95" s="56"/>
      <c r="O95" s="165"/>
      <c r="P95" s="165"/>
    </row>
    <row r="96" spans="1:16" ht="15.75" thickBot="1" x14ac:dyDescent="0.3">
      <c r="A96" s="39" t="s">
        <v>150</v>
      </c>
      <c r="B96" s="34" t="s">
        <v>81</v>
      </c>
      <c r="C96" s="15" t="s">
        <v>80</v>
      </c>
      <c r="D96" s="50"/>
      <c r="E96" s="50"/>
      <c r="F96" s="190"/>
      <c r="G96" s="190"/>
      <c r="H96" s="50"/>
      <c r="I96" s="50"/>
      <c r="J96" s="50">
        <v>0</v>
      </c>
      <c r="K96" s="139"/>
      <c r="L96" s="139"/>
      <c r="M96" s="139"/>
      <c r="N96" s="50"/>
      <c r="O96" s="190"/>
      <c r="P96" s="190"/>
    </row>
    <row r="97" spans="1:16" ht="15.75" thickBot="1" x14ac:dyDescent="0.3">
      <c r="A97" s="113" t="s">
        <v>131</v>
      </c>
      <c r="B97" s="91" t="s">
        <v>132</v>
      </c>
      <c r="C97" s="92"/>
      <c r="D97" s="89">
        <f t="shared" ref="D97:M97" si="16">D65+D81-D73-D89</f>
        <v>0</v>
      </c>
      <c r="E97" s="89">
        <f>E65+E81-E73-E89</f>
        <v>-20359</v>
      </c>
      <c r="F97" s="167">
        <f>F65+F81-F73-F89</f>
        <v>20359</v>
      </c>
      <c r="G97" s="167">
        <f>H65+H81-H73-H89</f>
        <v>-20359</v>
      </c>
      <c r="H97" s="89">
        <f t="shared" si="16"/>
        <v>-20359</v>
      </c>
      <c r="I97" s="89">
        <f t="shared" si="16"/>
        <v>20359</v>
      </c>
      <c r="J97" s="89">
        <f t="shared" si="16"/>
        <v>0</v>
      </c>
      <c r="K97" s="89">
        <f t="shared" si="16"/>
        <v>-9916</v>
      </c>
      <c r="L97" s="89">
        <f t="shared" si="16"/>
        <v>9916</v>
      </c>
      <c r="M97" s="89">
        <f t="shared" si="16"/>
        <v>0</v>
      </c>
      <c r="N97" s="89">
        <f>N65+N81-N73-N89</f>
        <v>-20359</v>
      </c>
      <c r="O97" s="167">
        <f>O65+O81-O73-O89</f>
        <v>20359</v>
      </c>
      <c r="P97" s="167">
        <f>Q65+Q81-Q73-Q89</f>
        <v>0</v>
      </c>
    </row>
    <row r="98" spans="1:16" ht="15.75" thickBot="1" x14ac:dyDescent="0.3">
      <c r="A98" s="108"/>
      <c r="B98" s="109" t="s">
        <v>162</v>
      </c>
      <c r="C98" s="73"/>
      <c r="D98" s="74">
        <f>D3+D43+D65+D81</f>
        <v>67494</v>
      </c>
      <c r="E98" s="74">
        <f>E3+E43+E65+E81</f>
        <v>67578</v>
      </c>
      <c r="F98" s="156">
        <f>F3+F43+F81</f>
        <v>2400</v>
      </c>
      <c r="G98" s="156">
        <f>G3+G43+G81</f>
        <v>69978</v>
      </c>
      <c r="H98" s="74">
        <f>H3+H43+H81</f>
        <v>99398</v>
      </c>
      <c r="I98" s="74">
        <f>I3+I43+I81</f>
        <v>2866</v>
      </c>
      <c r="J98" s="74">
        <f>J3+J43+J81</f>
        <v>102264</v>
      </c>
      <c r="K98" s="181">
        <f>K3+K43+K65+K81</f>
        <v>55808</v>
      </c>
      <c r="L98" s="74">
        <f>L3+L43+L65+L81</f>
        <v>11214</v>
      </c>
      <c r="M98" s="74">
        <f>M3+M43+M65+M81</f>
        <v>67022</v>
      </c>
      <c r="N98" s="74">
        <f>N3+N43+N65+N81</f>
        <v>67578</v>
      </c>
      <c r="O98" s="156">
        <f>O3+O43+O81</f>
        <v>2400</v>
      </c>
      <c r="P98" s="156">
        <f>P3+P43+P81</f>
        <v>69978</v>
      </c>
    </row>
    <row r="99" spans="1:16" ht="15.75" thickBot="1" x14ac:dyDescent="0.3">
      <c r="A99" s="110"/>
      <c r="B99" s="111" t="s">
        <v>161</v>
      </c>
      <c r="C99" s="82"/>
      <c r="D99" s="80">
        <f>D34+D58+D73+D89</f>
        <v>67494</v>
      </c>
      <c r="E99" s="80">
        <f>E34+E58+E89</f>
        <v>47219</v>
      </c>
      <c r="F99" s="166">
        <f>F34+F58+F73+F89</f>
        <v>22759</v>
      </c>
      <c r="G99" s="166">
        <f>G34+G58+G89</f>
        <v>69978</v>
      </c>
      <c r="H99" s="80">
        <f>H34+H58+H89</f>
        <v>79039</v>
      </c>
      <c r="I99" s="80">
        <f>I34+I58+I89</f>
        <v>23225</v>
      </c>
      <c r="J99" s="80">
        <f>J34+J58+J89</f>
        <v>102264</v>
      </c>
      <c r="K99" s="182">
        <f>K34+K58+K73+K89</f>
        <v>28023</v>
      </c>
      <c r="L99" s="80">
        <f>L34+L58+L73+L89</f>
        <v>10920</v>
      </c>
      <c r="M99" s="182">
        <f>M34+M58+M73+M89</f>
        <v>38943</v>
      </c>
      <c r="N99" s="80">
        <f>N34+N58+N89</f>
        <v>47219</v>
      </c>
      <c r="O99" s="166">
        <f>O34+O58+O73+O89</f>
        <v>22759</v>
      </c>
      <c r="P99" s="166">
        <f>P34+P58+P89</f>
        <v>69978</v>
      </c>
    </row>
    <row r="100" spans="1:16" ht="15.75" thickBot="1" x14ac:dyDescent="0.3">
      <c r="A100" s="114" t="s">
        <v>133</v>
      </c>
      <c r="B100" s="94" t="s">
        <v>134</v>
      </c>
      <c r="C100" s="95"/>
      <c r="D100" s="96">
        <v>0</v>
      </c>
      <c r="E100" s="96">
        <f>E42+E64+E97</f>
        <v>0</v>
      </c>
      <c r="F100" s="168">
        <f>F42+F64+F97</f>
        <v>0</v>
      </c>
      <c r="G100" s="168"/>
      <c r="H100" s="96">
        <v>0</v>
      </c>
      <c r="I100" s="96">
        <v>0</v>
      </c>
      <c r="J100" s="96">
        <v>0</v>
      </c>
      <c r="K100" s="183">
        <f>K42+K64+K97</f>
        <v>27785</v>
      </c>
      <c r="L100" s="96">
        <f>L42+L64+L97</f>
        <v>294</v>
      </c>
      <c r="M100" s="96">
        <f>M42+M64+M97</f>
        <v>28079</v>
      </c>
      <c r="N100" s="96">
        <f>N42+N64+N97</f>
        <v>0</v>
      </c>
      <c r="O100" s="168">
        <f>O42+O64+O97</f>
        <v>0</v>
      </c>
      <c r="P100" s="168"/>
    </row>
    <row r="102" spans="1:16" x14ac:dyDescent="0.25">
      <c r="B102" s="46"/>
    </row>
    <row r="103" spans="1:16" x14ac:dyDescent="0.25">
      <c r="H103" s="66"/>
    </row>
    <row r="104" spans="1:16" x14ac:dyDescent="0.25">
      <c r="H104" s="66"/>
    </row>
    <row r="105" spans="1:16" x14ac:dyDescent="0.25">
      <c r="H105" s="66"/>
    </row>
    <row r="106" spans="1:16" x14ac:dyDescent="0.25">
      <c r="H106" s="66"/>
    </row>
    <row r="107" spans="1:16" x14ac:dyDescent="0.25">
      <c r="H107" s="66"/>
    </row>
    <row r="108" spans="1:16" x14ac:dyDescent="0.25">
      <c r="H108" s="66"/>
    </row>
    <row r="109" spans="1:16" x14ac:dyDescent="0.25">
      <c r="H109" s="66"/>
    </row>
    <row r="110" spans="1:16" x14ac:dyDescent="0.25">
      <c r="H110" s="66"/>
    </row>
  </sheetData>
  <mergeCells count="12">
    <mergeCell ref="N1:P1"/>
    <mergeCell ref="K1:M1"/>
    <mergeCell ref="D1:D2"/>
    <mergeCell ref="C35:C39"/>
    <mergeCell ref="H1:J1"/>
    <mergeCell ref="E1:G1"/>
    <mergeCell ref="A1:A2"/>
    <mergeCell ref="B1:B2"/>
    <mergeCell ref="B89:C89"/>
    <mergeCell ref="C59:C61"/>
    <mergeCell ref="C62:C63"/>
    <mergeCell ref="C40:C41"/>
  </mergeCells>
  <phoneticPr fontId="0" type="noConversion"/>
  <printOptions horizontalCentered="1"/>
  <pageMargins left="0.70866141732283472" right="0.70866141732283472" top="0.98425196850393704" bottom="0.19685039370078741" header="0.31496062992125984" footer="0.31496062992125984"/>
  <pageSetup paperSize="9" scale="45" fitToHeight="0" orientation="portrait" r:id="rId1"/>
  <headerFooter>
    <oddHeader>&amp;C&amp;"Times New Roman,Félkövér"&amp;10Pilisszentlászló Község Önkormányzat 
összevont bevételei és kiadásai mérlegszerűen 
2014. év&amp;R&amp;"Times New Roman,Normál"&amp;10 1. sz. melléklet
EFt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08"/>
  <sheetViews>
    <sheetView zoomScale="96" zoomScaleNormal="96" workbookViewId="0">
      <pane xSplit="3" ySplit="2" topLeftCell="D3" activePane="bottomRight" state="frozen"/>
      <selection activeCell="P73" sqref="P73"/>
      <selection pane="topRight" activeCell="P73" sqref="P73"/>
      <selection pane="bottomLeft" activeCell="P73" sqref="P73"/>
      <selection pane="bottomRight" activeCell="J22" sqref="J22"/>
    </sheetView>
  </sheetViews>
  <sheetFormatPr defaultColWidth="9.28515625" defaultRowHeight="15" x14ac:dyDescent="0.25"/>
  <cols>
    <col min="1" max="1" width="6.7109375" style="1" customWidth="1"/>
    <col min="2" max="2" width="66.7109375" style="1" customWidth="1"/>
    <col min="3" max="3" width="19.7109375" style="1" hidden="1" customWidth="1"/>
    <col min="4" max="8" width="15.5703125" style="1" customWidth="1"/>
    <col min="9" max="9" width="16.42578125" style="1" hidden="1" customWidth="1"/>
    <col min="10" max="10" width="14.7109375" style="1" customWidth="1"/>
    <col min="11" max="11" width="19.7109375" style="65" hidden="1" customWidth="1"/>
    <col min="12" max="12" width="13" style="1" hidden="1" customWidth="1"/>
    <col min="13" max="13" width="17.5703125" style="66" hidden="1" customWidth="1"/>
    <col min="14" max="14" width="13.7109375" style="1" bestFit="1" customWidth="1"/>
    <col min="15" max="16384" width="9.28515625" style="1"/>
  </cols>
  <sheetData>
    <row r="1" spans="1:13" ht="19.5" customHeight="1" thickBot="1" x14ac:dyDescent="0.3">
      <c r="A1" s="270"/>
      <c r="B1" s="239" t="s">
        <v>166</v>
      </c>
      <c r="C1" s="35" t="s">
        <v>0</v>
      </c>
      <c r="D1" s="237" t="s">
        <v>185</v>
      </c>
      <c r="E1" s="67" t="s">
        <v>183</v>
      </c>
      <c r="F1" s="67" t="s">
        <v>168</v>
      </c>
      <c r="G1" s="67">
        <v>3</v>
      </c>
      <c r="H1" s="67">
        <v>4</v>
      </c>
      <c r="I1" s="260" t="s">
        <v>159</v>
      </c>
      <c r="J1" s="262" t="s">
        <v>153</v>
      </c>
      <c r="K1" s="258" t="s">
        <v>177</v>
      </c>
      <c r="L1" s="169"/>
      <c r="M1" s="170" t="s">
        <v>171</v>
      </c>
    </row>
    <row r="2" spans="1:13" ht="29.25" customHeight="1" thickBot="1" x14ac:dyDescent="0.3">
      <c r="A2" s="271"/>
      <c r="B2" s="240"/>
      <c r="C2" s="36"/>
      <c r="D2" s="238"/>
      <c r="E2" s="68" t="s">
        <v>184</v>
      </c>
      <c r="F2" s="68" t="s">
        <v>182</v>
      </c>
      <c r="G2" s="162">
        <v>41820</v>
      </c>
      <c r="H2" s="162">
        <v>41897</v>
      </c>
      <c r="I2" s="261"/>
      <c r="J2" s="263"/>
      <c r="K2" s="259"/>
      <c r="L2" s="169"/>
      <c r="M2" s="173" t="s">
        <v>176</v>
      </c>
    </row>
    <row r="3" spans="1:13" ht="15.75" thickBot="1" x14ac:dyDescent="0.3">
      <c r="A3" s="71" t="s">
        <v>1</v>
      </c>
      <c r="B3" s="72" t="s">
        <v>86</v>
      </c>
      <c r="C3" s="73"/>
      <c r="D3" s="74">
        <f>D4+D5+D6+D14+D22+D32+D33</f>
        <v>67578</v>
      </c>
      <c r="E3" s="74">
        <f t="shared" ref="E3:M3" si="0">E4+E5+E6+E14+E22+E32+E33</f>
        <v>21661</v>
      </c>
      <c r="F3" s="74">
        <f t="shared" si="0"/>
        <v>-11904</v>
      </c>
      <c r="G3" s="74">
        <f t="shared" si="0"/>
        <v>120</v>
      </c>
      <c r="H3" s="74">
        <f t="shared" si="0"/>
        <v>172</v>
      </c>
      <c r="I3" s="130">
        <f t="shared" si="0"/>
        <v>0</v>
      </c>
      <c r="J3" s="195">
        <f t="shared" si="0"/>
        <v>77627</v>
      </c>
      <c r="K3" s="156">
        <f t="shared" si="0"/>
        <v>77455</v>
      </c>
      <c r="L3" s="156" t="e">
        <f t="shared" si="0"/>
        <v>#VALUE!</v>
      </c>
      <c r="M3" s="156">
        <f t="shared" si="0"/>
        <v>33624</v>
      </c>
    </row>
    <row r="4" spans="1:13" ht="25.5" x14ac:dyDescent="0.25">
      <c r="A4" s="2" t="s">
        <v>2</v>
      </c>
      <c r="B4" s="12" t="s">
        <v>3</v>
      </c>
      <c r="C4" s="13" t="s">
        <v>4</v>
      </c>
      <c r="D4" s="55">
        <v>27525</v>
      </c>
      <c r="E4" s="55">
        <v>1661</v>
      </c>
      <c r="F4" s="55">
        <v>266</v>
      </c>
      <c r="G4" s="55">
        <v>120</v>
      </c>
      <c r="H4" s="55">
        <v>145</v>
      </c>
      <c r="I4" s="60"/>
      <c r="J4" s="196">
        <f>SUM(D4:I4)</f>
        <v>29717</v>
      </c>
      <c r="K4" s="145">
        <v>29572</v>
      </c>
      <c r="L4" s="138"/>
      <c r="M4" s="146">
        <v>15007</v>
      </c>
    </row>
    <row r="5" spans="1:13" ht="15.75" thickBot="1" x14ac:dyDescent="0.3">
      <c r="A5" s="3" t="s">
        <v>5</v>
      </c>
      <c r="B5" s="14" t="s">
        <v>6</v>
      </c>
      <c r="C5" s="15" t="s">
        <v>4</v>
      </c>
      <c r="D5" s="51"/>
      <c r="E5" s="51">
        <v>20000</v>
      </c>
      <c r="F5" s="51">
        <v>-20000</v>
      </c>
      <c r="G5" s="51"/>
      <c r="H5" s="51"/>
      <c r="I5" s="124"/>
      <c r="J5" s="197">
        <f>SUM(D5:I5)</f>
        <v>0</v>
      </c>
      <c r="K5" s="148"/>
      <c r="L5" s="140"/>
      <c r="M5" s="148"/>
    </row>
    <row r="6" spans="1:13" s="98" customFormat="1" x14ac:dyDescent="0.25">
      <c r="A6" s="4" t="s">
        <v>7</v>
      </c>
      <c r="B6" s="16" t="s">
        <v>8</v>
      </c>
      <c r="C6" s="48" t="s">
        <v>9</v>
      </c>
      <c r="D6" s="99">
        <f>D7+D8+D9+D10+D11+D12+D13</f>
        <v>6200</v>
      </c>
      <c r="E6" s="99">
        <f t="shared" ref="E6:J6" si="1">E7+E8+E9+E10+E11+E12+E13</f>
        <v>0</v>
      </c>
      <c r="F6" s="99">
        <f t="shared" si="1"/>
        <v>3246</v>
      </c>
      <c r="G6" s="99">
        <f t="shared" si="1"/>
        <v>0</v>
      </c>
      <c r="H6" s="99">
        <f t="shared" si="1"/>
        <v>0</v>
      </c>
      <c r="I6" s="125">
        <f t="shared" si="1"/>
        <v>0</v>
      </c>
      <c r="J6" s="198">
        <f t="shared" si="1"/>
        <v>9446</v>
      </c>
      <c r="K6" s="164">
        <f>K7+K8+K9+K10+K11+K12+K13</f>
        <v>9446</v>
      </c>
      <c r="L6" s="164">
        <f>L7+L8+L9+L10+L11+L12+L13</f>
        <v>0</v>
      </c>
      <c r="M6" s="164">
        <f>M7+M8+M9+M10+M11+M12+M13</f>
        <v>6323</v>
      </c>
    </row>
    <row r="7" spans="1:13" x14ac:dyDescent="0.25">
      <c r="A7" s="5"/>
      <c r="B7" s="17" t="s">
        <v>12</v>
      </c>
      <c r="C7" s="18"/>
      <c r="D7" s="54">
        <v>2700</v>
      </c>
      <c r="E7" s="53"/>
      <c r="F7" s="53">
        <v>3246</v>
      </c>
      <c r="G7" s="53"/>
      <c r="H7" s="53"/>
      <c r="I7" s="127"/>
      <c r="J7" s="199">
        <f>SUM(D7:I7)</f>
        <v>5946</v>
      </c>
      <c r="K7" s="149">
        <v>5946</v>
      </c>
      <c r="L7" s="138"/>
      <c r="M7" s="146">
        <v>3858</v>
      </c>
    </row>
    <row r="8" spans="1:13" x14ac:dyDescent="0.25">
      <c r="A8" s="5"/>
      <c r="B8" s="17" t="s">
        <v>14</v>
      </c>
      <c r="C8" s="18"/>
      <c r="D8" s="55">
        <v>3500</v>
      </c>
      <c r="E8" s="55"/>
      <c r="F8" s="55"/>
      <c r="G8" s="55"/>
      <c r="H8" s="55"/>
      <c r="I8" s="127"/>
      <c r="J8" s="199">
        <f t="shared" ref="J8:J33" si="2">SUM(D8:I8)</f>
        <v>3500</v>
      </c>
      <c r="K8" s="149">
        <v>3500</v>
      </c>
      <c r="L8" s="138"/>
      <c r="M8" s="146">
        <v>2465</v>
      </c>
    </row>
    <row r="9" spans="1:13" x14ac:dyDescent="0.25">
      <c r="A9" s="5"/>
      <c r="B9" s="17" t="s">
        <v>16</v>
      </c>
      <c r="C9" s="18"/>
      <c r="D9" s="54"/>
      <c r="E9" s="54"/>
      <c r="F9" s="54"/>
      <c r="G9" s="54"/>
      <c r="H9" s="54"/>
      <c r="I9" s="126"/>
      <c r="J9" s="199">
        <f t="shared" si="2"/>
        <v>0</v>
      </c>
      <c r="K9" s="148"/>
      <c r="L9" s="138"/>
      <c r="M9" s="171"/>
    </row>
    <row r="10" spans="1:13" x14ac:dyDescent="0.25">
      <c r="A10" s="5"/>
      <c r="B10" s="17" t="s">
        <v>19</v>
      </c>
      <c r="C10" s="18"/>
      <c r="D10" s="53"/>
      <c r="E10" s="53"/>
      <c r="F10" s="53"/>
      <c r="G10" s="53"/>
      <c r="H10" s="53"/>
      <c r="I10" s="127"/>
      <c r="J10" s="199">
        <f t="shared" si="2"/>
        <v>0</v>
      </c>
      <c r="K10" s="149"/>
      <c r="L10" s="138"/>
      <c r="M10" s="146"/>
    </row>
    <row r="11" spans="1:13" ht="25.5" x14ac:dyDescent="0.25">
      <c r="A11" s="5"/>
      <c r="B11" s="19" t="s">
        <v>21</v>
      </c>
      <c r="C11" s="18"/>
      <c r="D11" s="53"/>
      <c r="E11" s="53"/>
      <c r="F11" s="53"/>
      <c r="G11" s="53"/>
      <c r="H11" s="53"/>
      <c r="I11" s="127"/>
      <c r="J11" s="199">
        <f t="shared" si="2"/>
        <v>0</v>
      </c>
      <c r="K11" s="149"/>
      <c r="L11" s="138"/>
      <c r="M11" s="146"/>
    </row>
    <row r="12" spans="1:13" x14ac:dyDescent="0.25">
      <c r="A12" s="5"/>
      <c r="B12" s="19" t="s">
        <v>25</v>
      </c>
      <c r="C12" s="18"/>
      <c r="D12" s="54"/>
      <c r="E12" s="54"/>
      <c r="F12" s="54"/>
      <c r="G12" s="54"/>
      <c r="H12" s="54"/>
      <c r="I12" s="126"/>
      <c r="J12" s="199">
        <f t="shared" si="2"/>
        <v>0</v>
      </c>
      <c r="K12" s="148"/>
      <c r="L12" s="138"/>
      <c r="M12" s="146"/>
    </row>
    <row r="13" spans="1:13" ht="25.5" x14ac:dyDescent="0.25">
      <c r="A13" s="5"/>
      <c r="B13" s="19" t="s">
        <v>135</v>
      </c>
      <c r="C13" s="18"/>
      <c r="D13" s="52"/>
      <c r="E13" s="52"/>
      <c r="F13" s="52"/>
      <c r="G13" s="52"/>
      <c r="H13" s="52"/>
      <c r="I13" s="192"/>
      <c r="J13" s="199">
        <f t="shared" si="2"/>
        <v>0</v>
      </c>
      <c r="K13" s="153"/>
      <c r="L13" s="138"/>
      <c r="M13" s="146"/>
    </row>
    <row r="14" spans="1:13" s="98" customFormat="1" ht="25.5" x14ac:dyDescent="0.25">
      <c r="A14" s="6" t="s">
        <v>17</v>
      </c>
      <c r="B14" s="20" t="s">
        <v>28</v>
      </c>
      <c r="C14" s="42" t="s">
        <v>29</v>
      </c>
      <c r="D14" s="97">
        <f t="shared" ref="D14:I14" si="3">D15+D16+D17+D18+D19+D20+D21</f>
        <v>19556</v>
      </c>
      <c r="E14" s="97">
        <f t="shared" si="3"/>
        <v>0</v>
      </c>
      <c r="F14" s="97">
        <f t="shared" si="3"/>
        <v>0</v>
      </c>
      <c r="G14" s="97">
        <f t="shared" si="3"/>
        <v>0</v>
      </c>
      <c r="H14" s="97">
        <f t="shared" si="3"/>
        <v>0</v>
      </c>
      <c r="I14" s="154">
        <f t="shared" si="3"/>
        <v>0</v>
      </c>
      <c r="J14" s="200">
        <f t="shared" si="2"/>
        <v>19556</v>
      </c>
      <c r="K14" s="164">
        <f>K15+K16+K17+K18+K19+K20+K21</f>
        <v>19556</v>
      </c>
      <c r="L14" s="164">
        <f>L15+L16+L17+L18+L19+L20+L21</f>
        <v>0</v>
      </c>
      <c r="M14" s="164">
        <f>M15+M16+M17+M18+M19+M20+M21</f>
        <v>11034</v>
      </c>
    </row>
    <row r="15" spans="1:13" x14ac:dyDescent="0.25">
      <c r="A15" s="6"/>
      <c r="B15" s="21" t="s">
        <v>30</v>
      </c>
      <c r="C15" s="22"/>
      <c r="D15" s="54">
        <v>19191</v>
      </c>
      <c r="E15" s="54"/>
      <c r="F15" s="54"/>
      <c r="G15" s="54"/>
      <c r="H15" s="54"/>
      <c r="I15" s="126"/>
      <c r="J15" s="199">
        <f t="shared" si="2"/>
        <v>19191</v>
      </c>
      <c r="K15" s="148">
        <v>19191</v>
      </c>
      <c r="L15" s="138"/>
      <c r="M15" s="146">
        <v>10742</v>
      </c>
    </row>
    <row r="16" spans="1:13" x14ac:dyDescent="0.25">
      <c r="A16" s="6"/>
      <c r="B16" s="21" t="s">
        <v>31</v>
      </c>
      <c r="C16" s="22"/>
      <c r="D16" s="54"/>
      <c r="E16" s="54"/>
      <c r="F16" s="54"/>
      <c r="G16" s="54"/>
      <c r="H16" s="54"/>
      <c r="I16" s="126"/>
      <c r="J16" s="199">
        <f t="shared" si="2"/>
        <v>0</v>
      </c>
      <c r="K16" s="148"/>
      <c r="L16" s="138"/>
      <c r="M16" s="146"/>
    </row>
    <row r="17" spans="1:13" x14ac:dyDescent="0.25">
      <c r="A17" s="6"/>
      <c r="B17" s="21" t="s">
        <v>32</v>
      </c>
      <c r="C17" s="22"/>
      <c r="D17" s="54"/>
      <c r="E17" s="54"/>
      <c r="F17" s="54"/>
      <c r="G17" s="54"/>
      <c r="H17" s="54"/>
      <c r="I17" s="126"/>
      <c r="J17" s="199">
        <f t="shared" si="2"/>
        <v>0</v>
      </c>
      <c r="K17" s="148"/>
      <c r="L17" s="138"/>
      <c r="M17" s="146"/>
    </row>
    <row r="18" spans="1:13" x14ac:dyDescent="0.25">
      <c r="A18" s="6"/>
      <c r="B18" s="21" t="s">
        <v>33</v>
      </c>
      <c r="C18" s="22"/>
      <c r="D18" s="54"/>
      <c r="E18" s="54"/>
      <c r="F18" s="54"/>
      <c r="G18" s="54"/>
      <c r="H18" s="54"/>
      <c r="I18" s="126"/>
      <c r="J18" s="199">
        <f t="shared" si="2"/>
        <v>0</v>
      </c>
      <c r="K18" s="148"/>
      <c r="L18" s="138"/>
      <c r="M18" s="146"/>
    </row>
    <row r="19" spans="1:13" x14ac:dyDescent="0.25">
      <c r="A19" s="6"/>
      <c r="B19" s="21" t="s">
        <v>34</v>
      </c>
      <c r="C19" s="22"/>
      <c r="D19" s="54">
        <v>365</v>
      </c>
      <c r="E19" s="54"/>
      <c r="F19" s="54"/>
      <c r="G19" s="54"/>
      <c r="H19" s="54"/>
      <c r="I19" s="126"/>
      <c r="J19" s="199">
        <f t="shared" si="2"/>
        <v>365</v>
      </c>
      <c r="K19" s="148">
        <v>365</v>
      </c>
      <c r="L19" s="138"/>
      <c r="M19" s="146">
        <v>292</v>
      </c>
    </row>
    <row r="20" spans="1:13" x14ac:dyDescent="0.25">
      <c r="A20" s="6"/>
      <c r="B20" s="21" t="s">
        <v>35</v>
      </c>
      <c r="C20" s="22"/>
      <c r="D20" s="54"/>
      <c r="E20" s="54"/>
      <c r="F20" s="54"/>
      <c r="G20" s="54"/>
      <c r="H20" s="54"/>
      <c r="I20" s="126"/>
      <c r="J20" s="199">
        <f t="shared" si="2"/>
        <v>0</v>
      </c>
      <c r="K20" s="148"/>
      <c r="L20" s="138"/>
      <c r="M20" s="146"/>
    </row>
    <row r="21" spans="1:13" x14ac:dyDescent="0.25">
      <c r="A21" s="6"/>
      <c r="B21" s="21" t="s">
        <v>36</v>
      </c>
      <c r="C21" s="22"/>
      <c r="D21" s="54"/>
      <c r="E21" s="54"/>
      <c r="F21" s="54"/>
      <c r="G21" s="54"/>
      <c r="H21" s="54"/>
      <c r="I21" s="126"/>
      <c r="J21" s="199">
        <f t="shared" si="2"/>
        <v>0</v>
      </c>
      <c r="K21" s="148"/>
      <c r="L21" s="138"/>
      <c r="M21" s="146"/>
    </row>
    <row r="22" spans="1:13" x14ac:dyDescent="0.25">
      <c r="A22" s="6" t="s">
        <v>20</v>
      </c>
      <c r="B22" s="20" t="s">
        <v>37</v>
      </c>
      <c r="C22" s="23" t="s">
        <v>38</v>
      </c>
      <c r="D22" s="53">
        <f>D23+D24+D25+D27+D28+D29+D30+D31</f>
        <v>1450</v>
      </c>
      <c r="E22" s="53">
        <f>E23+E24+E25+E27+E28+E29+E30+E31</f>
        <v>0</v>
      </c>
      <c r="F22" s="53">
        <f>F23+F24+F25+F27+F28+F29+F30+F31</f>
        <v>0</v>
      </c>
      <c r="G22" s="53">
        <f>G23+G24+G25+G27+G28+G29+G30+G31+G26</f>
        <v>0</v>
      </c>
      <c r="H22" s="53">
        <f>H23+H24+H25+H27+H28+H29+H30+H31</f>
        <v>27</v>
      </c>
      <c r="I22" s="127">
        <f>I23+I24+I25+I27+I28+I29+I30+I31</f>
        <v>0</v>
      </c>
      <c r="J22" s="200">
        <f t="shared" si="2"/>
        <v>1477</v>
      </c>
      <c r="K22" s="164">
        <f>K23+K24+K25+K27+K28+K29+K30+K31+K26</f>
        <v>1450</v>
      </c>
      <c r="L22" s="164" t="e">
        <f>L23+L24+L25+L27+L28+L29+L30+L31+L26</f>
        <v>#VALUE!</v>
      </c>
      <c r="M22" s="164">
        <f>M23+M24+M25+M27+M28+M29+M30+M31+M26</f>
        <v>1260</v>
      </c>
    </row>
    <row r="23" spans="1:13" x14ac:dyDescent="0.25">
      <c r="A23" s="7"/>
      <c r="B23" s="21" t="s">
        <v>39</v>
      </c>
      <c r="C23" s="22"/>
      <c r="D23" s="54"/>
      <c r="E23" s="54"/>
      <c r="F23" s="54"/>
      <c r="G23" s="54"/>
      <c r="H23" s="54"/>
      <c r="I23" s="126"/>
      <c r="J23" s="199">
        <f t="shared" si="2"/>
        <v>0</v>
      </c>
      <c r="K23" s="148"/>
      <c r="L23" s="138"/>
      <c r="M23" s="146"/>
    </row>
    <row r="24" spans="1:13" x14ac:dyDescent="0.25">
      <c r="A24" s="7"/>
      <c r="B24" s="21" t="s">
        <v>40</v>
      </c>
      <c r="C24" s="22"/>
      <c r="D24" s="54"/>
      <c r="E24" s="54"/>
      <c r="F24" s="54"/>
      <c r="G24" s="54"/>
      <c r="H24" s="54"/>
      <c r="I24" s="126"/>
      <c r="J24" s="199">
        <f t="shared" si="2"/>
        <v>0</v>
      </c>
      <c r="K24" s="148"/>
      <c r="L24" s="138" t="s">
        <v>155</v>
      </c>
      <c r="M24" s="146"/>
    </row>
    <row r="25" spans="1:13" x14ac:dyDescent="0.25">
      <c r="A25" s="7"/>
      <c r="B25" s="21" t="s">
        <v>41</v>
      </c>
      <c r="C25" s="22"/>
      <c r="D25" s="54">
        <v>1100</v>
      </c>
      <c r="E25" s="54"/>
      <c r="F25" s="54"/>
      <c r="G25" s="54">
        <v>-200</v>
      </c>
      <c r="H25" s="54">
        <v>27</v>
      </c>
      <c r="I25" s="126"/>
      <c r="J25" s="199">
        <f t="shared" si="2"/>
        <v>927</v>
      </c>
      <c r="K25" s="148">
        <v>900</v>
      </c>
      <c r="L25" s="138" t="s">
        <v>156</v>
      </c>
      <c r="M25" s="146">
        <v>757</v>
      </c>
    </row>
    <row r="26" spans="1:13" x14ac:dyDescent="0.25">
      <c r="A26" s="7"/>
      <c r="B26" s="21" t="s">
        <v>174</v>
      </c>
      <c r="C26" s="22"/>
      <c r="D26" s="54"/>
      <c r="E26" s="54"/>
      <c r="F26" s="54"/>
      <c r="G26" s="54">
        <v>419</v>
      </c>
      <c r="H26" s="54"/>
      <c r="I26" s="126"/>
      <c r="J26" s="199">
        <v>419</v>
      </c>
      <c r="K26" s="148">
        <v>419</v>
      </c>
      <c r="L26" s="138"/>
      <c r="M26" s="146">
        <v>419</v>
      </c>
    </row>
    <row r="27" spans="1:13" x14ac:dyDescent="0.25">
      <c r="A27" s="7"/>
      <c r="B27" s="21" t="s">
        <v>42</v>
      </c>
      <c r="C27" s="22"/>
      <c r="D27" s="54"/>
      <c r="E27" s="54"/>
      <c r="F27" s="54"/>
      <c r="G27" s="54"/>
      <c r="H27" s="54"/>
      <c r="I27" s="126"/>
      <c r="J27" s="199">
        <f t="shared" si="2"/>
        <v>0</v>
      </c>
      <c r="K27" s="148"/>
      <c r="L27" s="138">
        <v>26</v>
      </c>
      <c r="M27" s="146"/>
    </row>
    <row r="28" spans="1:13" x14ac:dyDescent="0.25">
      <c r="A28" s="7"/>
      <c r="B28" s="21" t="s">
        <v>43</v>
      </c>
      <c r="C28" s="22"/>
      <c r="D28" s="54">
        <v>30</v>
      </c>
      <c r="E28" s="54"/>
      <c r="F28" s="54"/>
      <c r="G28" s="54">
        <v>-30</v>
      </c>
      <c r="H28" s="54"/>
      <c r="I28" s="126"/>
      <c r="J28" s="199">
        <f t="shared" si="2"/>
        <v>0</v>
      </c>
      <c r="K28" s="148">
        <v>0</v>
      </c>
      <c r="L28" s="138">
        <v>27</v>
      </c>
      <c r="M28" s="146"/>
    </row>
    <row r="29" spans="1:13" x14ac:dyDescent="0.25">
      <c r="A29" s="7"/>
      <c r="B29" s="21" t="s">
        <v>44</v>
      </c>
      <c r="C29" s="22"/>
      <c r="D29" s="54"/>
      <c r="E29" s="54"/>
      <c r="F29" s="54"/>
      <c r="G29" s="54"/>
      <c r="H29" s="54"/>
      <c r="I29" s="126"/>
      <c r="J29" s="199">
        <f t="shared" si="2"/>
        <v>0</v>
      </c>
      <c r="K29" s="148"/>
      <c r="L29" s="138">
        <v>43</v>
      </c>
      <c r="M29" s="146"/>
    </row>
    <row r="30" spans="1:13" x14ac:dyDescent="0.25">
      <c r="A30" s="7"/>
      <c r="B30" s="21" t="s">
        <v>45</v>
      </c>
      <c r="C30" s="22"/>
      <c r="D30" s="54">
        <v>100</v>
      </c>
      <c r="E30" s="54"/>
      <c r="F30" s="54"/>
      <c r="G30" s="54"/>
      <c r="H30" s="54"/>
      <c r="I30" s="126"/>
      <c r="J30" s="199">
        <f t="shared" si="2"/>
        <v>100</v>
      </c>
      <c r="K30" s="148">
        <v>100</v>
      </c>
      <c r="L30" s="144">
        <v>65.66</v>
      </c>
      <c r="M30" s="146">
        <v>76</v>
      </c>
    </row>
    <row r="31" spans="1:13" x14ac:dyDescent="0.25">
      <c r="A31" s="7"/>
      <c r="B31" s="21" t="s">
        <v>141</v>
      </c>
      <c r="C31" s="23" t="s">
        <v>48</v>
      </c>
      <c r="D31" s="54">
        <v>220</v>
      </c>
      <c r="E31" s="54"/>
      <c r="F31" s="54"/>
      <c r="G31" s="54">
        <v>-189</v>
      </c>
      <c r="H31" s="54"/>
      <c r="I31" s="126"/>
      <c r="J31" s="199">
        <f t="shared" si="2"/>
        <v>31</v>
      </c>
      <c r="K31" s="148">
        <v>31</v>
      </c>
      <c r="L31" s="138" t="s">
        <v>157</v>
      </c>
      <c r="M31" s="146">
        <v>8</v>
      </c>
    </row>
    <row r="32" spans="1:13" ht="15.75" thickBot="1" x14ac:dyDescent="0.3">
      <c r="A32" s="6" t="s">
        <v>46</v>
      </c>
      <c r="B32" s="20" t="s">
        <v>47</v>
      </c>
      <c r="C32" s="15" t="s">
        <v>50</v>
      </c>
      <c r="D32" s="117"/>
      <c r="E32" s="117"/>
      <c r="F32" s="117"/>
      <c r="G32" s="117"/>
      <c r="H32" s="117"/>
      <c r="I32" s="193"/>
      <c r="J32" s="200">
        <f t="shared" si="2"/>
        <v>0</v>
      </c>
      <c r="K32" s="164">
        <f>SUM(E32:J32)</f>
        <v>0</v>
      </c>
      <c r="L32" s="164">
        <f>SUM(F32:K32)</f>
        <v>0</v>
      </c>
      <c r="M32" s="164">
        <f>SUM(G32:L32)</f>
        <v>0</v>
      </c>
    </row>
    <row r="33" spans="1:14" ht="26.25" thickBot="1" x14ac:dyDescent="0.3">
      <c r="A33" s="8" t="s">
        <v>22</v>
      </c>
      <c r="B33" s="24" t="s">
        <v>49</v>
      </c>
      <c r="C33" s="25"/>
      <c r="D33" s="54">
        <v>12847</v>
      </c>
      <c r="E33" s="54"/>
      <c r="F33" s="54">
        <v>4584</v>
      </c>
      <c r="G33" s="54"/>
      <c r="H33" s="54"/>
      <c r="I33" s="126"/>
      <c r="J33" s="199">
        <f t="shared" si="2"/>
        <v>17431</v>
      </c>
      <c r="K33" s="165">
        <v>17431</v>
      </c>
      <c r="L33" s="165">
        <f>SUM(F33:K33)</f>
        <v>39446</v>
      </c>
      <c r="M33" s="165"/>
    </row>
    <row r="34" spans="1:14" ht="15.75" thickBot="1" x14ac:dyDescent="0.3">
      <c r="A34" s="77" t="s">
        <v>51</v>
      </c>
      <c r="B34" s="78" t="s">
        <v>142</v>
      </c>
      <c r="C34" s="79"/>
      <c r="D34" s="80">
        <f>D35+D36+D37+D38+D39+D40+D41</f>
        <v>47219</v>
      </c>
      <c r="E34" s="80">
        <f t="shared" ref="E34:J34" si="4">E35+E36+E37+E38+E39+E40+E41</f>
        <v>1661</v>
      </c>
      <c r="F34" s="80">
        <f t="shared" si="4"/>
        <v>8135</v>
      </c>
      <c r="G34" s="80">
        <f t="shared" si="4"/>
        <v>1374</v>
      </c>
      <c r="H34" s="80">
        <f t="shared" si="4"/>
        <v>-5299</v>
      </c>
      <c r="I34" s="128">
        <f t="shared" si="4"/>
        <v>0</v>
      </c>
      <c r="J34" s="201">
        <f t="shared" si="4"/>
        <v>53090</v>
      </c>
      <c r="K34" s="166">
        <f>K35+K36+K37+K38+K39+K40+K41</f>
        <v>58389</v>
      </c>
      <c r="L34" s="166" t="e">
        <f>L35+L36+L37+L38+L39+L40+L41</f>
        <v>#VALUE!</v>
      </c>
      <c r="M34" s="166">
        <f>M35+M36+M37+M38+M39+M40+M41</f>
        <v>17216</v>
      </c>
    </row>
    <row r="35" spans="1:14" x14ac:dyDescent="0.25">
      <c r="A35" s="4" t="s">
        <v>26</v>
      </c>
      <c r="B35" s="26" t="s">
        <v>10</v>
      </c>
      <c r="C35" s="264" t="s">
        <v>11</v>
      </c>
      <c r="D35" s="54">
        <v>4720</v>
      </c>
      <c r="E35" s="54"/>
      <c r="F35" s="54">
        <v>2860</v>
      </c>
      <c r="G35" s="54"/>
      <c r="H35" s="54">
        <v>49</v>
      </c>
      <c r="I35" s="126"/>
      <c r="J35" s="165">
        <f>SUM(D35:I35)</f>
        <v>7629</v>
      </c>
      <c r="K35" s="148">
        <v>7580</v>
      </c>
      <c r="L35" s="138" t="s">
        <v>158</v>
      </c>
      <c r="M35" s="146">
        <v>5026</v>
      </c>
    </row>
    <row r="36" spans="1:14" ht="15.75" thickBot="1" x14ac:dyDescent="0.3">
      <c r="A36" s="5">
        <v>9</v>
      </c>
      <c r="B36" s="27" t="s">
        <v>13</v>
      </c>
      <c r="C36" s="265"/>
      <c r="D36" s="54">
        <v>1300</v>
      </c>
      <c r="E36" s="54"/>
      <c r="F36" s="54">
        <v>386</v>
      </c>
      <c r="G36" s="54"/>
      <c r="H36" s="54"/>
      <c r="I36" s="126"/>
      <c r="J36" s="165">
        <f t="shared" ref="J36:J41" si="5">SUM(D36:I36)</f>
        <v>1686</v>
      </c>
      <c r="K36" s="148">
        <v>1686</v>
      </c>
      <c r="L36" s="138">
        <v>46</v>
      </c>
      <c r="M36" s="146">
        <v>1005</v>
      </c>
    </row>
    <row r="37" spans="1:14" ht="15.75" thickBot="1" x14ac:dyDescent="0.3">
      <c r="A37" s="4" t="s">
        <v>87</v>
      </c>
      <c r="B37" s="27" t="s">
        <v>15</v>
      </c>
      <c r="C37" s="265"/>
      <c r="D37" s="54">
        <v>34514</v>
      </c>
      <c r="E37" s="54"/>
      <c r="F37" s="54">
        <v>5511</v>
      </c>
      <c r="G37" s="54"/>
      <c r="H37" s="54">
        <v>-4496</v>
      </c>
      <c r="I37" s="126"/>
      <c r="J37" s="165">
        <f t="shared" si="5"/>
        <v>35529</v>
      </c>
      <c r="K37" s="148">
        <v>40025</v>
      </c>
      <c r="L37" s="138"/>
      <c r="M37" s="146">
        <v>9973</v>
      </c>
      <c r="N37" s="10"/>
    </row>
    <row r="38" spans="1:14" x14ac:dyDescent="0.25">
      <c r="A38" s="4" t="s">
        <v>88</v>
      </c>
      <c r="B38" s="27" t="s">
        <v>18</v>
      </c>
      <c r="C38" s="265"/>
      <c r="D38" s="54">
        <v>0</v>
      </c>
      <c r="E38" s="54"/>
      <c r="F38" s="54">
        <v>1135</v>
      </c>
      <c r="G38" s="54"/>
      <c r="H38" s="54"/>
      <c r="I38" s="126"/>
      <c r="J38" s="165">
        <f t="shared" si="5"/>
        <v>1135</v>
      </c>
      <c r="K38" s="148">
        <v>1135</v>
      </c>
      <c r="L38" s="138"/>
      <c r="M38" s="146">
        <v>418</v>
      </c>
    </row>
    <row r="39" spans="1:14" ht="15.75" thickBot="1" x14ac:dyDescent="0.3">
      <c r="A39" s="5" t="s">
        <v>91</v>
      </c>
      <c r="B39" s="27" t="s">
        <v>151</v>
      </c>
      <c r="C39" s="266"/>
      <c r="D39" s="54">
        <v>3685</v>
      </c>
      <c r="E39" s="54"/>
      <c r="F39" s="54"/>
      <c r="G39" s="54">
        <v>486</v>
      </c>
      <c r="H39" s="54">
        <v>-60</v>
      </c>
      <c r="I39" s="126"/>
      <c r="J39" s="165">
        <f t="shared" si="5"/>
        <v>4111</v>
      </c>
      <c r="K39" s="148">
        <v>4171</v>
      </c>
      <c r="L39" s="138"/>
      <c r="M39" s="146">
        <v>794</v>
      </c>
    </row>
    <row r="40" spans="1:14" ht="15.75" thickBot="1" x14ac:dyDescent="0.3">
      <c r="A40" s="4" t="s">
        <v>92</v>
      </c>
      <c r="B40" s="27" t="s">
        <v>23</v>
      </c>
      <c r="C40" s="244" t="s">
        <v>24</v>
      </c>
      <c r="D40" s="54">
        <v>3000</v>
      </c>
      <c r="E40" s="54">
        <v>1661</v>
      </c>
      <c r="F40" s="54">
        <v>-1757</v>
      </c>
      <c r="G40" s="54">
        <v>888</v>
      </c>
      <c r="H40" s="54">
        <v>-792</v>
      </c>
      <c r="I40" s="126"/>
      <c r="J40" s="165">
        <f t="shared" si="5"/>
        <v>3000</v>
      </c>
      <c r="K40" s="148">
        <v>3792</v>
      </c>
      <c r="L40" s="138"/>
      <c r="M40" s="146"/>
    </row>
    <row r="41" spans="1:14" x14ac:dyDescent="0.25">
      <c r="A41" s="4" t="s">
        <v>93</v>
      </c>
      <c r="B41" s="27" t="s">
        <v>27</v>
      </c>
      <c r="C41" s="245"/>
      <c r="D41" s="69"/>
      <c r="E41" s="69"/>
      <c r="F41" s="69"/>
      <c r="G41" s="69"/>
      <c r="H41" s="69"/>
      <c r="I41" s="194"/>
      <c r="J41" s="165">
        <f t="shared" si="5"/>
        <v>0</v>
      </c>
      <c r="K41" s="148"/>
      <c r="L41" s="138"/>
      <c r="M41" s="146"/>
    </row>
    <row r="42" spans="1:14" ht="15.75" thickBot="1" x14ac:dyDescent="0.3">
      <c r="A42" s="83" t="s">
        <v>89</v>
      </c>
      <c r="B42" s="84" t="s">
        <v>90</v>
      </c>
      <c r="C42" s="85"/>
      <c r="D42" s="118">
        <f>D3-D34</f>
        <v>20359</v>
      </c>
      <c r="E42" s="118">
        <f t="shared" ref="E42:J42" si="6">E3-E34</f>
        <v>20000</v>
      </c>
      <c r="F42" s="118">
        <f t="shared" si="6"/>
        <v>-20039</v>
      </c>
      <c r="G42" s="118">
        <f t="shared" si="6"/>
        <v>-1254</v>
      </c>
      <c r="H42" s="118">
        <f t="shared" si="6"/>
        <v>5471</v>
      </c>
      <c r="I42" s="129">
        <f t="shared" si="6"/>
        <v>0</v>
      </c>
      <c r="J42" s="167">
        <f t="shared" si="6"/>
        <v>24537</v>
      </c>
      <c r="K42" s="167">
        <f>K3-K34</f>
        <v>19066</v>
      </c>
      <c r="L42" s="167" t="e">
        <f>L3-L34</f>
        <v>#VALUE!</v>
      </c>
      <c r="M42" s="167">
        <f>M3-M34</f>
        <v>16408</v>
      </c>
    </row>
    <row r="43" spans="1:14" ht="15.75" thickBot="1" x14ac:dyDescent="0.3">
      <c r="A43" s="75" t="s">
        <v>62</v>
      </c>
      <c r="B43" s="72" t="s">
        <v>143</v>
      </c>
      <c r="C43" s="73"/>
      <c r="D43" s="74">
        <f>D44+D53+D56+D57</f>
        <v>0</v>
      </c>
      <c r="E43" s="74">
        <f t="shared" ref="E43:M43" si="7">E44+E53+E56+E57</f>
        <v>0</v>
      </c>
      <c r="F43" s="74">
        <f>F44+F53+F56+F57</f>
        <v>20784</v>
      </c>
      <c r="G43" s="74">
        <f t="shared" si="7"/>
        <v>1400</v>
      </c>
      <c r="H43" s="74">
        <f t="shared" si="7"/>
        <v>-413</v>
      </c>
      <c r="I43" s="130">
        <f t="shared" si="7"/>
        <v>0</v>
      </c>
      <c r="J43" s="195">
        <f t="shared" si="7"/>
        <v>21771</v>
      </c>
      <c r="K43" s="156">
        <f>K44+K53+K56+K57</f>
        <v>22184</v>
      </c>
      <c r="L43" s="156">
        <f t="shared" si="7"/>
        <v>0</v>
      </c>
      <c r="M43" s="156">
        <f t="shared" si="7"/>
        <v>22184</v>
      </c>
    </row>
    <row r="44" spans="1:14" s="98" customFormat="1" x14ac:dyDescent="0.25">
      <c r="A44" s="9" t="s">
        <v>94</v>
      </c>
      <c r="B44" s="28" t="s">
        <v>52</v>
      </c>
      <c r="C44" s="48" t="s">
        <v>9</v>
      </c>
      <c r="D44" s="53">
        <f>D46+D47+D48+D49+D50+D51+D52</f>
        <v>0</v>
      </c>
      <c r="E44" s="53">
        <f>E46+E47+E48+E49+E50+E51+E52</f>
        <v>0</v>
      </c>
      <c r="F44" s="53">
        <f>F45+F46</f>
        <v>20228</v>
      </c>
      <c r="G44" s="53">
        <f>G46+G47+G48+G49+G50+G51+G52</f>
        <v>0</v>
      </c>
      <c r="H44" s="53">
        <f>H46+H47+H48+H49+H50+H51+H52</f>
        <v>0</v>
      </c>
      <c r="I44" s="127">
        <f>I46+I47+I48+I49+I50+I51+I52</f>
        <v>0</v>
      </c>
      <c r="J44" s="200">
        <f>J52+J51+J50+J49+J48+J46+J47+J45</f>
        <v>20228</v>
      </c>
      <c r="K44" s="149">
        <f>K45+K46+K47+K48+K49+K50+K51+K52</f>
        <v>20228</v>
      </c>
      <c r="L44" s="141">
        <f>L45+L46+L47+L48+L49+L50+L51+L52</f>
        <v>0</v>
      </c>
      <c r="M44" s="149">
        <f>M45+M46+M47+M48+M49+M50+M51+M52</f>
        <v>20228</v>
      </c>
    </row>
    <row r="45" spans="1:14" s="98" customFormat="1" x14ac:dyDescent="0.25">
      <c r="A45" s="9"/>
      <c r="B45" s="122" t="s">
        <v>169</v>
      </c>
      <c r="C45" s="45"/>
      <c r="D45" s="53"/>
      <c r="E45" s="53"/>
      <c r="F45" s="53">
        <v>20000</v>
      </c>
      <c r="G45" s="53"/>
      <c r="H45" s="53"/>
      <c r="I45" s="127"/>
      <c r="J45" s="200">
        <f>D45+E45+F45+G45+H45+I4</f>
        <v>20000</v>
      </c>
      <c r="K45" s="149">
        <v>20000</v>
      </c>
      <c r="L45" s="142"/>
      <c r="M45" s="172">
        <v>20000</v>
      </c>
    </row>
    <row r="46" spans="1:14" x14ac:dyDescent="0.25">
      <c r="A46" s="6"/>
      <c r="B46" s="17" t="s">
        <v>12</v>
      </c>
      <c r="C46" s="22"/>
      <c r="D46" s="54"/>
      <c r="E46" s="54"/>
      <c r="F46" s="54">
        <v>228</v>
      </c>
      <c r="G46" s="54"/>
      <c r="H46" s="54"/>
      <c r="I46" s="126"/>
      <c r="J46" s="200">
        <f t="shared" ref="J46:J52" si="8">D46+E46+F46+G46</f>
        <v>228</v>
      </c>
      <c r="K46" s="148">
        <v>228</v>
      </c>
      <c r="L46" s="138"/>
      <c r="M46" s="146">
        <v>228</v>
      </c>
    </row>
    <row r="47" spans="1:14" x14ac:dyDescent="0.25">
      <c r="A47" s="6"/>
      <c r="B47" s="17" t="s">
        <v>14</v>
      </c>
      <c r="C47" s="22"/>
      <c r="D47" s="54"/>
      <c r="E47" s="54"/>
      <c r="F47" s="54"/>
      <c r="G47" s="54"/>
      <c r="H47" s="54"/>
      <c r="I47" s="126"/>
      <c r="J47" s="200">
        <f t="shared" si="8"/>
        <v>0</v>
      </c>
      <c r="K47" s="148"/>
      <c r="L47" s="138"/>
      <c r="M47" s="146"/>
    </row>
    <row r="48" spans="1:14" x14ac:dyDescent="0.25">
      <c r="A48" s="6"/>
      <c r="B48" s="17" t="s">
        <v>16</v>
      </c>
      <c r="C48" s="22"/>
      <c r="D48" s="54"/>
      <c r="E48" s="54"/>
      <c r="F48" s="54"/>
      <c r="G48" s="54"/>
      <c r="H48" s="54"/>
      <c r="I48" s="126"/>
      <c r="J48" s="200">
        <f t="shared" si="8"/>
        <v>0</v>
      </c>
      <c r="K48" s="148"/>
      <c r="L48" s="138"/>
      <c r="M48" s="146"/>
    </row>
    <row r="49" spans="1:13" x14ac:dyDescent="0.25">
      <c r="A49" s="6"/>
      <c r="B49" s="17" t="s">
        <v>19</v>
      </c>
      <c r="C49" s="22"/>
      <c r="D49" s="54"/>
      <c r="E49" s="54"/>
      <c r="F49" s="54"/>
      <c r="G49" s="54"/>
      <c r="H49" s="54"/>
      <c r="I49" s="126"/>
      <c r="J49" s="200">
        <f t="shared" si="8"/>
        <v>0</v>
      </c>
      <c r="K49" s="148"/>
      <c r="L49" s="138"/>
      <c r="M49" s="146"/>
    </row>
    <row r="50" spans="1:13" ht="25.5" x14ac:dyDescent="0.25">
      <c r="A50" s="6"/>
      <c r="B50" s="19" t="s">
        <v>136</v>
      </c>
      <c r="C50" s="22"/>
      <c r="D50" s="54"/>
      <c r="E50" s="54"/>
      <c r="F50" s="54"/>
      <c r="G50" s="54"/>
      <c r="H50" s="54"/>
      <c r="I50" s="126"/>
      <c r="J50" s="200">
        <f t="shared" si="8"/>
        <v>0</v>
      </c>
      <c r="K50" s="148"/>
      <c r="L50" s="138"/>
      <c r="M50" s="146"/>
    </row>
    <row r="51" spans="1:13" x14ac:dyDescent="0.25">
      <c r="A51" s="6"/>
      <c r="B51" s="19" t="s">
        <v>25</v>
      </c>
      <c r="C51" s="22"/>
      <c r="D51" s="54"/>
      <c r="E51" s="54"/>
      <c r="F51" s="54"/>
      <c r="G51" s="54"/>
      <c r="H51" s="54"/>
      <c r="I51" s="126"/>
      <c r="J51" s="200">
        <f t="shared" si="8"/>
        <v>0</v>
      </c>
      <c r="K51" s="148"/>
      <c r="L51" s="138"/>
      <c r="M51" s="146"/>
    </row>
    <row r="52" spans="1:13" ht="25.5" x14ac:dyDescent="0.25">
      <c r="A52" s="6"/>
      <c r="B52" s="19" t="s">
        <v>137</v>
      </c>
      <c r="C52" s="22"/>
      <c r="D52" s="54"/>
      <c r="E52" s="54"/>
      <c r="F52" s="54"/>
      <c r="G52" s="54"/>
      <c r="H52" s="54"/>
      <c r="I52" s="126"/>
      <c r="J52" s="200">
        <f t="shared" si="8"/>
        <v>0</v>
      </c>
      <c r="K52" s="148"/>
      <c r="L52" s="138"/>
      <c r="M52" s="146"/>
    </row>
    <row r="53" spans="1:13" s="98" customFormat="1" x14ac:dyDescent="0.25">
      <c r="A53" s="6" t="s">
        <v>99</v>
      </c>
      <c r="B53" s="30" t="s">
        <v>57</v>
      </c>
      <c r="C53" s="43" t="s">
        <v>58</v>
      </c>
      <c r="D53" s="53">
        <f>D54+D55</f>
        <v>0</v>
      </c>
      <c r="E53" s="53">
        <f t="shared" ref="E53:J53" si="9">E54+E55</f>
        <v>0</v>
      </c>
      <c r="F53" s="53">
        <v>556</v>
      </c>
      <c r="G53" s="53">
        <f t="shared" si="9"/>
        <v>1400</v>
      </c>
      <c r="H53" s="53">
        <f t="shared" si="9"/>
        <v>-413</v>
      </c>
      <c r="I53" s="127">
        <f t="shared" si="9"/>
        <v>0</v>
      </c>
      <c r="J53" s="200">
        <f t="shared" si="9"/>
        <v>1543</v>
      </c>
      <c r="K53" s="149">
        <f>K54+K55+K56+K57</f>
        <v>1956</v>
      </c>
      <c r="L53" s="141">
        <f>L54+L55+L56+L57</f>
        <v>0</v>
      </c>
      <c r="M53" s="149">
        <f>M54+M55+M56+M57</f>
        <v>1956</v>
      </c>
    </row>
    <row r="54" spans="1:13" x14ac:dyDescent="0.25">
      <c r="A54" s="6"/>
      <c r="B54" s="19" t="s">
        <v>59</v>
      </c>
      <c r="C54" s="22"/>
      <c r="D54" s="54"/>
      <c r="E54" s="54"/>
      <c r="F54" s="54">
        <v>556</v>
      </c>
      <c r="G54" s="54">
        <v>1400</v>
      </c>
      <c r="H54" s="54">
        <v>-413</v>
      </c>
      <c r="I54" s="126"/>
      <c r="J54" s="199">
        <f>D54+E54+F54+G54+H54+I54</f>
        <v>1543</v>
      </c>
      <c r="K54" s="148">
        <v>1956</v>
      </c>
      <c r="L54" s="138"/>
      <c r="M54" s="146">
        <v>1956</v>
      </c>
    </row>
    <row r="55" spans="1:13" x14ac:dyDescent="0.25">
      <c r="A55" s="6"/>
      <c r="B55" s="19" t="s">
        <v>60</v>
      </c>
      <c r="C55" s="22"/>
      <c r="D55" s="54"/>
      <c r="E55" s="54"/>
      <c r="F55" s="54"/>
      <c r="G55" s="54"/>
      <c r="H55" s="54"/>
      <c r="I55" s="126"/>
      <c r="J55" s="165">
        <v>0</v>
      </c>
      <c r="K55" s="148"/>
      <c r="L55" s="138"/>
      <c r="M55" s="146"/>
    </row>
    <row r="56" spans="1:13" s="98" customFormat="1" x14ac:dyDescent="0.25">
      <c r="A56" s="6" t="s">
        <v>95</v>
      </c>
      <c r="B56" s="20" t="s">
        <v>61</v>
      </c>
      <c r="C56" s="43" t="s">
        <v>48</v>
      </c>
      <c r="D56" s="53"/>
      <c r="E56" s="53"/>
      <c r="F56" s="53"/>
      <c r="G56" s="53"/>
      <c r="H56" s="53"/>
      <c r="I56" s="127"/>
      <c r="J56" s="164">
        <v>0</v>
      </c>
      <c r="K56" s="149"/>
      <c r="L56" s="142"/>
      <c r="M56" s="150"/>
    </row>
    <row r="57" spans="1:13" s="98" customFormat="1" ht="26.25" thickBot="1" x14ac:dyDescent="0.3">
      <c r="A57" s="8" t="s">
        <v>100</v>
      </c>
      <c r="B57" s="24" t="s">
        <v>49</v>
      </c>
      <c r="C57" s="100" t="s">
        <v>50</v>
      </c>
      <c r="D57" s="119"/>
      <c r="E57" s="101"/>
      <c r="F57" s="101"/>
      <c r="G57" s="101"/>
      <c r="H57" s="101"/>
      <c r="I57" s="131"/>
      <c r="J57" s="202">
        <f>D57</f>
        <v>0</v>
      </c>
      <c r="K57" s="149"/>
      <c r="L57" s="142"/>
      <c r="M57" s="150"/>
    </row>
    <row r="58" spans="1:13" ht="15.75" thickBot="1" x14ac:dyDescent="0.3">
      <c r="A58" s="81" t="s">
        <v>82</v>
      </c>
      <c r="B58" s="78" t="s">
        <v>144</v>
      </c>
      <c r="C58" s="82"/>
      <c r="D58" s="80">
        <f>D59+D60+D61+D62+D63</f>
        <v>0</v>
      </c>
      <c r="E58" s="80">
        <f t="shared" ref="E58:J58" si="10">E59+E60+E61+E62+E63</f>
        <v>20000</v>
      </c>
      <c r="F58" s="80">
        <f t="shared" si="10"/>
        <v>745</v>
      </c>
      <c r="G58" s="80">
        <f t="shared" si="10"/>
        <v>146</v>
      </c>
      <c r="H58" s="80">
        <f t="shared" si="10"/>
        <v>5058</v>
      </c>
      <c r="I58" s="128">
        <f t="shared" si="10"/>
        <v>0</v>
      </c>
      <c r="J58" s="201">
        <f t="shared" si="10"/>
        <v>25949</v>
      </c>
      <c r="K58" s="166">
        <f>K59+K60+K61+K62+K63</f>
        <v>20891</v>
      </c>
      <c r="L58" s="166">
        <f>L59+L60+L61+L62+L63</f>
        <v>0</v>
      </c>
      <c r="M58" s="166">
        <f>M59+M60+M61+M62+M63</f>
        <v>891</v>
      </c>
    </row>
    <row r="59" spans="1:13" x14ac:dyDescent="0.25">
      <c r="A59" s="9" t="s">
        <v>96</v>
      </c>
      <c r="B59" s="31" t="s">
        <v>53</v>
      </c>
      <c r="C59" s="267" t="s">
        <v>54</v>
      </c>
      <c r="D59" s="54"/>
      <c r="E59" s="54"/>
      <c r="F59" s="54">
        <v>745</v>
      </c>
      <c r="G59" s="54">
        <v>146</v>
      </c>
      <c r="H59" s="54">
        <v>5058</v>
      </c>
      <c r="I59" s="126"/>
      <c r="J59" s="165">
        <f>D59+E59+F59+G59+H59+I59</f>
        <v>5949</v>
      </c>
      <c r="K59" s="148">
        <v>891</v>
      </c>
      <c r="L59" s="138"/>
      <c r="M59" s="146">
        <v>891</v>
      </c>
    </row>
    <row r="60" spans="1:13" x14ac:dyDescent="0.25">
      <c r="A60" s="6" t="s">
        <v>101</v>
      </c>
      <c r="B60" s="21" t="s">
        <v>55</v>
      </c>
      <c r="C60" s="268"/>
      <c r="D60" s="54">
        <v>0</v>
      </c>
      <c r="E60" s="54">
        <v>20000</v>
      </c>
      <c r="F60" s="54"/>
      <c r="G60" s="54"/>
      <c r="H60" s="54"/>
      <c r="I60" s="126"/>
      <c r="J60" s="165">
        <f>D60+E60</f>
        <v>20000</v>
      </c>
      <c r="K60" s="148">
        <v>20000</v>
      </c>
      <c r="L60" s="138"/>
      <c r="M60" s="146"/>
    </row>
    <row r="61" spans="1:13" x14ac:dyDescent="0.25">
      <c r="A61" s="9" t="s">
        <v>97</v>
      </c>
      <c r="B61" s="21" t="s">
        <v>56</v>
      </c>
      <c r="C61" s="268"/>
      <c r="D61" s="54"/>
      <c r="E61" s="54"/>
      <c r="F61" s="54"/>
      <c r="G61" s="54"/>
      <c r="H61" s="54"/>
      <c r="I61" s="126"/>
      <c r="J61" s="165">
        <v>0</v>
      </c>
      <c r="K61" s="148"/>
      <c r="L61" s="138"/>
      <c r="M61" s="146"/>
    </row>
    <row r="62" spans="1:13" x14ac:dyDescent="0.25">
      <c r="A62" s="6" t="s">
        <v>105</v>
      </c>
      <c r="B62" s="19" t="s">
        <v>23</v>
      </c>
      <c r="C62" s="268" t="s">
        <v>24</v>
      </c>
      <c r="D62" s="54">
        <v>0</v>
      </c>
      <c r="E62" s="54"/>
      <c r="F62" s="54">
        <v>0</v>
      </c>
      <c r="G62" s="54"/>
      <c r="H62" s="54"/>
      <c r="I62" s="126"/>
      <c r="J62" s="165">
        <f>D62+E62+F62+G62+H62+I62</f>
        <v>0</v>
      </c>
      <c r="K62" s="148"/>
      <c r="L62" s="138"/>
      <c r="M62" s="146"/>
    </row>
    <row r="63" spans="1:13" ht="15.75" thickBot="1" x14ac:dyDescent="0.3">
      <c r="A63" s="9" t="s">
        <v>98</v>
      </c>
      <c r="B63" s="19" t="s">
        <v>27</v>
      </c>
      <c r="C63" s="268"/>
      <c r="D63" s="54"/>
      <c r="E63" s="54"/>
      <c r="F63" s="54"/>
      <c r="G63" s="54"/>
      <c r="H63" s="54"/>
      <c r="I63" s="126"/>
      <c r="J63" s="165">
        <f>D63</f>
        <v>0</v>
      </c>
      <c r="K63" s="148"/>
      <c r="L63" s="138"/>
      <c r="M63" s="146"/>
    </row>
    <row r="64" spans="1:13" ht="15.75" thickBot="1" x14ac:dyDescent="0.3">
      <c r="A64" s="83" t="s">
        <v>103</v>
      </c>
      <c r="B64" s="87" t="s">
        <v>104</v>
      </c>
      <c r="C64" s="88"/>
      <c r="D64" s="89">
        <f>D43-D58</f>
        <v>0</v>
      </c>
      <c r="E64" s="89">
        <f t="shared" ref="E64:J64" si="11">E43-E58</f>
        <v>-20000</v>
      </c>
      <c r="F64" s="89">
        <f t="shared" si="11"/>
        <v>20039</v>
      </c>
      <c r="G64" s="89">
        <f t="shared" si="11"/>
        <v>1254</v>
      </c>
      <c r="H64" s="89">
        <f t="shared" si="11"/>
        <v>-5471</v>
      </c>
      <c r="I64" s="132">
        <f t="shared" si="11"/>
        <v>0</v>
      </c>
      <c r="J64" s="203">
        <f t="shared" si="11"/>
        <v>-4178</v>
      </c>
      <c r="K64" s="167">
        <f>K43-K58</f>
        <v>1293</v>
      </c>
      <c r="L64" s="167">
        <f>L43-L58</f>
        <v>0</v>
      </c>
      <c r="M64" s="167">
        <f>M43-M58</f>
        <v>21293</v>
      </c>
    </row>
    <row r="65" spans="1:13" ht="15.75" thickBot="1" x14ac:dyDescent="0.3">
      <c r="A65" s="75" t="s">
        <v>102</v>
      </c>
      <c r="B65" s="72" t="s">
        <v>145</v>
      </c>
      <c r="C65" s="76"/>
      <c r="D65" s="74">
        <f>D66+D67+D68+D69+D70+D71+D72</f>
        <v>0</v>
      </c>
      <c r="E65" s="74">
        <f t="shared" ref="E65:J65" si="12">E66+E67+E68+E69+E70+E71+E72</f>
        <v>0</v>
      </c>
      <c r="F65" s="74">
        <f t="shared" si="12"/>
        <v>0</v>
      </c>
      <c r="G65" s="74">
        <f t="shared" si="12"/>
        <v>0</v>
      </c>
      <c r="H65" s="74">
        <f t="shared" si="12"/>
        <v>0</v>
      </c>
      <c r="I65" s="130">
        <f t="shared" si="12"/>
        <v>0</v>
      </c>
      <c r="J65" s="195">
        <f t="shared" si="12"/>
        <v>0</v>
      </c>
      <c r="K65" s="156">
        <f>K66+K68+K67+K69+K70+K71+K72</f>
        <v>0</v>
      </c>
      <c r="L65" s="156">
        <f>L66+L68+L67+L69+L70+L71+L72</f>
        <v>0</v>
      </c>
      <c r="M65" s="156">
        <f>M66+M68+M67+M69+M70+M71+M72</f>
        <v>0</v>
      </c>
    </row>
    <row r="66" spans="1:13" ht="25.5" x14ac:dyDescent="0.25">
      <c r="A66" s="2" t="s">
        <v>106</v>
      </c>
      <c r="B66" s="32" t="s">
        <v>64</v>
      </c>
      <c r="C66" s="13" t="s">
        <v>65</v>
      </c>
      <c r="D66" s="57"/>
      <c r="E66" s="57"/>
      <c r="F66" s="57"/>
      <c r="G66" s="57"/>
      <c r="H66" s="57"/>
      <c r="I66" s="133"/>
      <c r="J66" s="204">
        <v>0</v>
      </c>
      <c r="K66" s="148"/>
      <c r="L66" s="138"/>
      <c r="M66" s="146"/>
    </row>
    <row r="67" spans="1:13" x14ac:dyDescent="0.25">
      <c r="A67" s="5" t="s">
        <v>108</v>
      </c>
      <c r="B67" s="19" t="s">
        <v>66</v>
      </c>
      <c r="C67" s="23" t="s">
        <v>67</v>
      </c>
      <c r="D67" s="56"/>
      <c r="E67" s="56"/>
      <c r="F67" s="56"/>
      <c r="G67" s="56"/>
      <c r="H67" s="56"/>
      <c r="I67" s="134"/>
      <c r="J67" s="190">
        <v>0</v>
      </c>
      <c r="K67" s="148"/>
      <c r="L67" s="138"/>
      <c r="M67" s="146"/>
    </row>
    <row r="68" spans="1:13" x14ac:dyDescent="0.25">
      <c r="A68" s="2" t="s">
        <v>109</v>
      </c>
      <c r="B68" s="19" t="s">
        <v>69</v>
      </c>
      <c r="C68" s="23" t="s">
        <v>67</v>
      </c>
      <c r="D68" s="56"/>
      <c r="E68" s="56"/>
      <c r="F68" s="56"/>
      <c r="G68" s="56"/>
      <c r="H68" s="56"/>
      <c r="I68" s="134"/>
      <c r="J68" s="190">
        <v>0</v>
      </c>
      <c r="K68" s="148"/>
      <c r="L68" s="138"/>
      <c r="M68" s="146"/>
    </row>
    <row r="69" spans="1:13" x14ac:dyDescent="0.25">
      <c r="A69" s="5" t="s">
        <v>110</v>
      </c>
      <c r="B69" s="19" t="s">
        <v>71</v>
      </c>
      <c r="C69" s="23" t="s">
        <v>67</v>
      </c>
      <c r="D69" s="56"/>
      <c r="E69" s="56"/>
      <c r="F69" s="56"/>
      <c r="G69" s="56"/>
      <c r="H69" s="56"/>
      <c r="I69" s="134"/>
      <c r="J69" s="190">
        <v>0</v>
      </c>
      <c r="K69" s="148"/>
      <c r="L69" s="138"/>
      <c r="M69" s="146"/>
    </row>
    <row r="70" spans="1:13" x14ac:dyDescent="0.25">
      <c r="A70" s="2" t="s">
        <v>111</v>
      </c>
      <c r="B70" s="33" t="s">
        <v>73</v>
      </c>
      <c r="C70" s="23" t="s">
        <v>74</v>
      </c>
      <c r="D70" s="56"/>
      <c r="E70" s="56"/>
      <c r="F70" s="56"/>
      <c r="G70" s="56"/>
      <c r="H70" s="56"/>
      <c r="I70" s="134"/>
      <c r="J70" s="190">
        <v>0</v>
      </c>
      <c r="K70" s="148"/>
      <c r="L70" s="138"/>
      <c r="M70" s="146"/>
    </row>
    <row r="71" spans="1:13" x14ac:dyDescent="0.25">
      <c r="A71" s="5" t="s">
        <v>112</v>
      </c>
      <c r="B71" s="33" t="s">
        <v>76</v>
      </c>
      <c r="C71" s="23" t="s">
        <v>77</v>
      </c>
      <c r="D71" s="56"/>
      <c r="E71" s="56"/>
      <c r="F71" s="56"/>
      <c r="G71" s="56"/>
      <c r="H71" s="56"/>
      <c r="I71" s="134"/>
      <c r="J71" s="190">
        <v>0</v>
      </c>
      <c r="K71" s="148"/>
      <c r="L71" s="138"/>
      <c r="M71" s="146"/>
    </row>
    <row r="72" spans="1:13" ht="26.25" thickBot="1" x14ac:dyDescent="0.3">
      <c r="A72" s="2" t="s">
        <v>113</v>
      </c>
      <c r="B72" s="34" t="s">
        <v>79</v>
      </c>
      <c r="C72" s="15" t="s">
        <v>80</v>
      </c>
      <c r="D72" s="54"/>
      <c r="E72" s="54"/>
      <c r="F72" s="54"/>
      <c r="G72" s="54"/>
      <c r="H72" s="54"/>
      <c r="I72" s="126"/>
      <c r="J72" s="165">
        <v>0</v>
      </c>
      <c r="K72" s="148"/>
      <c r="L72" s="138"/>
      <c r="M72" s="146"/>
    </row>
    <row r="73" spans="1:13" ht="15.75" thickBot="1" x14ac:dyDescent="0.3">
      <c r="A73" s="81" t="s">
        <v>107</v>
      </c>
      <c r="B73" s="78" t="s">
        <v>63</v>
      </c>
      <c r="C73" s="82"/>
      <c r="D73" s="80">
        <f>D74+D75+D76+D77+D78+D79+D80</f>
        <v>20359</v>
      </c>
      <c r="E73" s="80">
        <f t="shared" ref="E73:J73" si="13">E74+E75+E76+E77+E78+E79+E80</f>
        <v>0</v>
      </c>
      <c r="F73" s="80">
        <f t="shared" si="13"/>
        <v>0</v>
      </c>
      <c r="G73" s="80">
        <f t="shared" si="13"/>
        <v>0</v>
      </c>
      <c r="H73" s="80">
        <f t="shared" si="13"/>
        <v>0</v>
      </c>
      <c r="I73" s="128">
        <f t="shared" si="13"/>
        <v>0</v>
      </c>
      <c r="J73" s="201">
        <f t="shared" si="13"/>
        <v>20359</v>
      </c>
      <c r="K73" s="166">
        <f>K74+K75+K76+K77+K78+K79+K80</f>
        <v>20359</v>
      </c>
      <c r="L73" s="166">
        <f>L74+L75+L76+L77+L78+L79+L80</f>
        <v>0</v>
      </c>
      <c r="M73" s="166">
        <f>M74+M75+M76+M77+M78+M79+M80</f>
        <v>9916</v>
      </c>
    </row>
    <row r="74" spans="1:13" ht="25.5" x14ac:dyDescent="0.25">
      <c r="A74" s="2" t="s">
        <v>114</v>
      </c>
      <c r="B74" s="32" t="s">
        <v>138</v>
      </c>
      <c r="C74" s="13" t="s">
        <v>65</v>
      </c>
      <c r="D74" s="57"/>
      <c r="E74" s="57"/>
      <c r="F74" s="57"/>
      <c r="G74" s="57"/>
      <c r="H74" s="57"/>
      <c r="I74" s="133"/>
      <c r="J74" s="204">
        <v>0</v>
      </c>
      <c r="K74" s="148"/>
      <c r="L74" s="138"/>
      <c r="M74" s="146"/>
    </row>
    <row r="75" spans="1:13" x14ac:dyDescent="0.25">
      <c r="A75" s="5" t="s">
        <v>117</v>
      </c>
      <c r="B75" s="19" t="s">
        <v>68</v>
      </c>
      <c r="C75" s="23" t="s">
        <v>67</v>
      </c>
      <c r="D75" s="56"/>
      <c r="E75" s="56"/>
      <c r="F75" s="56"/>
      <c r="G75" s="56"/>
      <c r="H75" s="56"/>
      <c r="I75" s="134"/>
      <c r="J75" s="190">
        <v>0</v>
      </c>
      <c r="K75" s="148"/>
      <c r="L75" s="138"/>
      <c r="M75" s="146"/>
    </row>
    <row r="76" spans="1:13" x14ac:dyDescent="0.25">
      <c r="A76" s="2" t="s">
        <v>118</v>
      </c>
      <c r="B76" s="19" t="s">
        <v>70</v>
      </c>
      <c r="C76" s="23" t="s">
        <v>67</v>
      </c>
      <c r="D76" s="56"/>
      <c r="E76" s="56"/>
      <c r="F76" s="56"/>
      <c r="G76" s="56"/>
      <c r="H76" s="56"/>
      <c r="I76" s="134"/>
      <c r="J76" s="190">
        <v>0</v>
      </c>
      <c r="K76" s="148"/>
      <c r="L76" s="138"/>
      <c r="M76" s="146"/>
    </row>
    <row r="77" spans="1:13" x14ac:dyDescent="0.25">
      <c r="A77" s="5" t="s">
        <v>119</v>
      </c>
      <c r="B77" s="19" t="s">
        <v>72</v>
      </c>
      <c r="C77" s="23" t="s">
        <v>67</v>
      </c>
      <c r="D77" s="56"/>
      <c r="E77" s="56"/>
      <c r="F77" s="56"/>
      <c r="G77" s="56"/>
      <c r="H77" s="56"/>
      <c r="I77" s="134"/>
      <c r="J77" s="190">
        <v>0</v>
      </c>
      <c r="K77" s="148"/>
      <c r="L77" s="138"/>
      <c r="M77" s="146"/>
    </row>
    <row r="78" spans="1:13" x14ac:dyDescent="0.25">
      <c r="A78" s="2" t="s">
        <v>120</v>
      </c>
      <c r="B78" s="33" t="s">
        <v>75</v>
      </c>
      <c r="C78" s="23" t="s">
        <v>74</v>
      </c>
      <c r="D78" s="56"/>
      <c r="E78" s="56"/>
      <c r="F78" s="56"/>
      <c r="G78" s="56"/>
      <c r="H78" s="56"/>
      <c r="I78" s="134"/>
      <c r="J78" s="190">
        <v>0</v>
      </c>
      <c r="K78" s="148"/>
      <c r="L78" s="138"/>
      <c r="M78" s="146"/>
    </row>
    <row r="79" spans="1:13" ht="25.5" x14ac:dyDescent="0.25">
      <c r="A79" s="5" t="s">
        <v>121</v>
      </c>
      <c r="B79" s="33" t="s">
        <v>139</v>
      </c>
      <c r="C79" s="23" t="s">
        <v>78</v>
      </c>
      <c r="D79" s="56"/>
      <c r="E79" s="56"/>
      <c r="F79" s="56"/>
      <c r="G79" s="56"/>
      <c r="H79" s="56"/>
      <c r="I79" s="134"/>
      <c r="J79" s="190">
        <v>0</v>
      </c>
      <c r="K79" s="148"/>
      <c r="L79" s="138"/>
      <c r="M79" s="146"/>
    </row>
    <row r="80" spans="1:13" ht="15.75" thickBot="1" x14ac:dyDescent="0.3">
      <c r="A80" s="2" t="s">
        <v>122</v>
      </c>
      <c r="B80" s="34" t="s">
        <v>81</v>
      </c>
      <c r="C80" s="15" t="s">
        <v>80</v>
      </c>
      <c r="D80" s="51">
        <v>20359</v>
      </c>
      <c r="E80" s="51"/>
      <c r="F80" s="51"/>
      <c r="G80" s="51"/>
      <c r="H80" s="51"/>
      <c r="I80" s="124"/>
      <c r="J80" s="197">
        <f>SUM(D80:I80)</f>
        <v>20359</v>
      </c>
      <c r="K80" s="148">
        <v>20359</v>
      </c>
      <c r="L80" s="138"/>
      <c r="M80" s="146">
        <v>9916</v>
      </c>
    </row>
    <row r="81" spans="1:14" ht="15.75" thickBot="1" x14ac:dyDescent="0.3">
      <c r="A81" s="75" t="s">
        <v>115</v>
      </c>
      <c r="B81" s="72" t="s">
        <v>83</v>
      </c>
      <c r="C81" s="76"/>
      <c r="D81" s="74">
        <f>D82+D83+D84+D85+D86+D87+D88</f>
        <v>0</v>
      </c>
      <c r="E81" s="74">
        <f t="shared" ref="E81:M81" si="14">E82+E83+E84+E85+E86+E87+E88</f>
        <v>0</v>
      </c>
      <c r="F81" s="74">
        <f t="shared" si="14"/>
        <v>0</v>
      </c>
      <c r="G81" s="74">
        <f t="shared" si="14"/>
        <v>0</v>
      </c>
      <c r="H81" s="74">
        <f t="shared" si="14"/>
        <v>0</v>
      </c>
      <c r="I81" s="130">
        <f t="shared" si="14"/>
        <v>0</v>
      </c>
      <c r="J81" s="195">
        <f t="shared" si="14"/>
        <v>0</v>
      </c>
      <c r="K81" s="156">
        <f t="shared" si="14"/>
        <v>0</v>
      </c>
      <c r="L81" s="156">
        <f t="shared" si="14"/>
        <v>0</v>
      </c>
      <c r="M81" s="156">
        <f t="shared" si="14"/>
        <v>0</v>
      </c>
    </row>
    <row r="82" spans="1:14" ht="25.5" x14ac:dyDescent="0.25">
      <c r="A82" s="2" t="s">
        <v>123</v>
      </c>
      <c r="B82" s="32" t="s">
        <v>85</v>
      </c>
      <c r="C82" s="13" t="s">
        <v>65</v>
      </c>
      <c r="D82" s="57"/>
      <c r="E82" s="57"/>
      <c r="F82" s="57"/>
      <c r="G82" s="57"/>
      <c r="H82" s="57"/>
      <c r="I82" s="133"/>
      <c r="J82" s="204">
        <v>0</v>
      </c>
      <c r="K82" s="148"/>
      <c r="L82" s="138"/>
      <c r="M82" s="146"/>
    </row>
    <row r="83" spans="1:14" x14ac:dyDescent="0.25">
      <c r="A83" s="5" t="s">
        <v>124</v>
      </c>
      <c r="B83" s="19" t="s">
        <v>66</v>
      </c>
      <c r="C83" s="23" t="s">
        <v>67</v>
      </c>
      <c r="D83" s="56"/>
      <c r="E83" s="56"/>
      <c r="F83" s="56"/>
      <c r="G83" s="56"/>
      <c r="H83" s="56"/>
      <c r="I83" s="134"/>
      <c r="J83" s="190">
        <v>0</v>
      </c>
      <c r="K83" s="148"/>
      <c r="L83" s="138"/>
      <c r="M83" s="146"/>
    </row>
    <row r="84" spans="1:14" x14ac:dyDescent="0.25">
      <c r="A84" s="2" t="s">
        <v>125</v>
      </c>
      <c r="B84" s="19" t="s">
        <v>69</v>
      </c>
      <c r="C84" s="23" t="s">
        <v>67</v>
      </c>
      <c r="D84" s="56"/>
      <c r="E84" s="56"/>
      <c r="F84" s="56"/>
      <c r="G84" s="56"/>
      <c r="H84" s="56"/>
      <c r="I84" s="134"/>
      <c r="J84" s="190">
        <v>0</v>
      </c>
      <c r="K84" s="148"/>
      <c r="L84" s="138"/>
      <c r="M84" s="146"/>
    </row>
    <row r="85" spans="1:14" x14ac:dyDescent="0.25">
      <c r="A85" s="5" t="s">
        <v>126</v>
      </c>
      <c r="B85" s="19" t="s">
        <v>71</v>
      </c>
      <c r="C85" s="23" t="s">
        <v>67</v>
      </c>
      <c r="D85" s="56"/>
      <c r="E85" s="56"/>
      <c r="F85" s="56"/>
      <c r="G85" s="56"/>
      <c r="H85" s="56"/>
      <c r="I85" s="134"/>
      <c r="J85" s="190">
        <v>0</v>
      </c>
      <c r="K85" s="148"/>
      <c r="L85" s="138"/>
      <c r="M85" s="146"/>
    </row>
    <row r="86" spans="1:14" x14ac:dyDescent="0.25">
      <c r="A86" s="2" t="s">
        <v>127</v>
      </c>
      <c r="B86" s="33" t="s">
        <v>73</v>
      </c>
      <c r="C86" s="23" t="s">
        <v>74</v>
      </c>
      <c r="D86" s="56"/>
      <c r="E86" s="56"/>
      <c r="F86" s="56"/>
      <c r="G86" s="56"/>
      <c r="H86" s="56"/>
      <c r="I86" s="134"/>
      <c r="J86" s="190">
        <v>0</v>
      </c>
      <c r="K86" s="148"/>
      <c r="L86" s="138"/>
      <c r="M86" s="146"/>
    </row>
    <row r="87" spans="1:14" x14ac:dyDescent="0.25">
      <c r="A87" s="5" t="s">
        <v>128</v>
      </c>
      <c r="B87" s="33" t="s">
        <v>76</v>
      </c>
      <c r="C87" s="23" t="s">
        <v>77</v>
      </c>
      <c r="D87" s="54"/>
      <c r="E87" s="54"/>
      <c r="F87" s="54"/>
      <c r="G87" s="54"/>
      <c r="H87" s="54"/>
      <c r="I87" s="126"/>
      <c r="J87" s="165">
        <v>0</v>
      </c>
      <c r="K87" s="148"/>
      <c r="L87" s="138"/>
      <c r="M87" s="146"/>
    </row>
    <row r="88" spans="1:14" ht="26.25" thickBot="1" x14ac:dyDescent="0.3">
      <c r="A88" s="2" t="s">
        <v>129</v>
      </c>
      <c r="B88" s="34" t="s">
        <v>79</v>
      </c>
      <c r="C88" s="15" t="s">
        <v>80</v>
      </c>
      <c r="D88" s="50"/>
      <c r="E88" s="50"/>
      <c r="F88" s="50"/>
      <c r="G88" s="50"/>
      <c r="H88" s="50"/>
      <c r="I88" s="135"/>
      <c r="J88" s="205">
        <v>0</v>
      </c>
      <c r="K88" s="148"/>
      <c r="L88" s="138"/>
      <c r="M88" s="146"/>
    </row>
    <row r="89" spans="1:14" ht="15.75" thickBot="1" x14ac:dyDescent="0.3">
      <c r="A89" s="81" t="s">
        <v>116</v>
      </c>
      <c r="B89" s="269" t="s">
        <v>84</v>
      </c>
      <c r="C89" s="242"/>
      <c r="D89" s="80">
        <f>D90+D91+D92+D93+D94+D95+D96</f>
        <v>0</v>
      </c>
      <c r="E89" s="80">
        <f t="shared" ref="E89:M89" si="15">E90+E91+E92+E93+E94+E95+E96</f>
        <v>0</v>
      </c>
      <c r="F89" s="80">
        <f t="shared" si="15"/>
        <v>0</v>
      </c>
      <c r="G89" s="80">
        <f t="shared" si="15"/>
        <v>0</v>
      </c>
      <c r="H89" s="80">
        <f t="shared" si="15"/>
        <v>0</v>
      </c>
      <c r="I89" s="128">
        <f t="shared" si="15"/>
        <v>0</v>
      </c>
      <c r="J89" s="201">
        <f t="shared" si="15"/>
        <v>0</v>
      </c>
      <c r="K89" s="166">
        <f t="shared" si="15"/>
        <v>0</v>
      </c>
      <c r="L89" s="166">
        <f t="shared" si="15"/>
        <v>0</v>
      </c>
      <c r="M89" s="166">
        <f t="shared" si="15"/>
        <v>0</v>
      </c>
    </row>
    <row r="90" spans="1:14" ht="25.5" x14ac:dyDescent="0.25">
      <c r="A90" s="2" t="s">
        <v>130</v>
      </c>
      <c r="B90" s="32" t="s">
        <v>140</v>
      </c>
      <c r="C90" s="13" t="s">
        <v>65</v>
      </c>
      <c r="D90" s="49"/>
      <c r="E90" s="49"/>
      <c r="F90" s="49"/>
      <c r="G90" s="49"/>
      <c r="H90" s="49"/>
      <c r="I90" s="136"/>
      <c r="J90" s="206">
        <v>0</v>
      </c>
      <c r="K90" s="148"/>
      <c r="L90" s="138"/>
      <c r="M90" s="146"/>
    </row>
    <row r="91" spans="1:14" x14ac:dyDescent="0.25">
      <c r="A91" s="5">
        <v>49</v>
      </c>
      <c r="B91" s="19" t="s">
        <v>68</v>
      </c>
      <c r="C91" s="23" t="s">
        <v>67</v>
      </c>
      <c r="D91" s="54"/>
      <c r="E91" s="54"/>
      <c r="F91" s="54"/>
      <c r="G91" s="54"/>
      <c r="H91" s="54"/>
      <c r="I91" s="126"/>
      <c r="J91" s="165">
        <v>0</v>
      </c>
      <c r="K91" s="148"/>
      <c r="L91" s="138"/>
      <c r="M91" s="146"/>
      <c r="N91" s="11"/>
    </row>
    <row r="92" spans="1:14" x14ac:dyDescent="0.25">
      <c r="A92" s="2" t="s">
        <v>146</v>
      </c>
      <c r="B92" s="19" t="s">
        <v>70</v>
      </c>
      <c r="C92" s="23" t="s">
        <v>67</v>
      </c>
      <c r="D92" s="54"/>
      <c r="E92" s="54"/>
      <c r="F92" s="54"/>
      <c r="G92" s="54"/>
      <c r="H92" s="54"/>
      <c r="I92" s="126"/>
      <c r="J92" s="165">
        <v>0</v>
      </c>
      <c r="K92" s="148"/>
      <c r="L92" s="138"/>
      <c r="M92" s="146"/>
    </row>
    <row r="93" spans="1:14" x14ac:dyDescent="0.25">
      <c r="A93" s="5" t="s">
        <v>147</v>
      </c>
      <c r="B93" s="19" t="s">
        <v>72</v>
      </c>
      <c r="C93" s="23" t="s">
        <v>67</v>
      </c>
      <c r="D93" s="56"/>
      <c r="E93" s="56"/>
      <c r="F93" s="56"/>
      <c r="G93" s="56"/>
      <c r="H93" s="56"/>
      <c r="I93" s="134"/>
      <c r="J93" s="190">
        <v>0</v>
      </c>
      <c r="K93" s="148"/>
      <c r="L93" s="138"/>
      <c r="M93" s="146"/>
    </row>
    <row r="94" spans="1:14" x14ac:dyDescent="0.25">
      <c r="A94" s="2" t="s">
        <v>148</v>
      </c>
      <c r="B94" s="33" t="s">
        <v>75</v>
      </c>
      <c r="C94" s="23" t="s">
        <v>74</v>
      </c>
      <c r="D94" s="56"/>
      <c r="E94" s="56"/>
      <c r="F94" s="56"/>
      <c r="G94" s="56"/>
      <c r="H94" s="56"/>
      <c r="I94" s="134"/>
      <c r="J94" s="190">
        <v>0</v>
      </c>
      <c r="K94" s="148"/>
      <c r="L94" s="138"/>
      <c r="M94" s="146"/>
    </row>
    <row r="95" spans="1:14" ht="25.5" x14ac:dyDescent="0.25">
      <c r="A95" s="5" t="s">
        <v>149</v>
      </c>
      <c r="B95" s="33" t="s">
        <v>152</v>
      </c>
      <c r="C95" s="23" t="s">
        <v>78</v>
      </c>
      <c r="D95" s="56"/>
      <c r="E95" s="56"/>
      <c r="F95" s="56"/>
      <c r="G95" s="56"/>
      <c r="H95" s="56"/>
      <c r="I95" s="134"/>
      <c r="J95" s="190">
        <v>0</v>
      </c>
      <c r="K95" s="148"/>
      <c r="L95" s="138"/>
      <c r="M95" s="146"/>
    </row>
    <row r="96" spans="1:14" ht="15.75" thickBot="1" x14ac:dyDescent="0.3">
      <c r="A96" s="2" t="s">
        <v>150</v>
      </c>
      <c r="B96" s="34" t="s">
        <v>81</v>
      </c>
      <c r="C96" s="15" t="s">
        <v>80</v>
      </c>
      <c r="D96" s="50"/>
      <c r="E96" s="50"/>
      <c r="F96" s="50"/>
      <c r="G96" s="50"/>
      <c r="H96" s="50"/>
      <c r="I96" s="135"/>
      <c r="J96" s="205">
        <v>0</v>
      </c>
      <c r="K96" s="148"/>
      <c r="L96" s="138"/>
      <c r="M96" s="146"/>
    </row>
    <row r="97" spans="1:15" ht="15.75" thickBot="1" x14ac:dyDescent="0.3">
      <c r="A97" s="90" t="s">
        <v>131</v>
      </c>
      <c r="B97" s="91" t="s">
        <v>132</v>
      </c>
      <c r="C97" s="92"/>
      <c r="D97" s="89">
        <f>D65+D81-D73-D89</f>
        <v>-20359</v>
      </c>
      <c r="E97" s="89">
        <f t="shared" ref="E97:J97" si="16">E65+E81-E73-E89</f>
        <v>0</v>
      </c>
      <c r="F97" s="89">
        <f t="shared" si="16"/>
        <v>0</v>
      </c>
      <c r="G97" s="89">
        <f t="shared" si="16"/>
        <v>0</v>
      </c>
      <c r="H97" s="89">
        <f t="shared" si="16"/>
        <v>0</v>
      </c>
      <c r="I97" s="132">
        <f t="shared" si="16"/>
        <v>0</v>
      </c>
      <c r="J97" s="203">
        <f t="shared" si="16"/>
        <v>-20359</v>
      </c>
      <c r="K97" s="167">
        <f>K65+K81-K73-K89</f>
        <v>-20359</v>
      </c>
      <c r="L97" s="167">
        <f>L65+L81-L73-L89</f>
        <v>0</v>
      </c>
      <c r="M97" s="167">
        <f>M65+M81-M73-M89</f>
        <v>-9916</v>
      </c>
      <c r="N97" s="10"/>
    </row>
    <row r="98" spans="1:15" ht="15.75" thickBot="1" x14ac:dyDescent="0.3">
      <c r="A98" s="93" t="s">
        <v>133</v>
      </c>
      <c r="B98" s="94" t="s">
        <v>134</v>
      </c>
      <c r="C98" s="95"/>
      <c r="D98" s="96">
        <f t="shared" ref="D98:J98" si="17">D42+D64+D97</f>
        <v>0</v>
      </c>
      <c r="E98" s="96">
        <f t="shared" si="17"/>
        <v>0</v>
      </c>
      <c r="F98" s="96">
        <f t="shared" si="17"/>
        <v>0</v>
      </c>
      <c r="G98" s="96">
        <f t="shared" si="17"/>
        <v>0</v>
      </c>
      <c r="H98" s="96">
        <f t="shared" si="17"/>
        <v>0</v>
      </c>
      <c r="I98" s="137">
        <f t="shared" si="17"/>
        <v>0</v>
      </c>
      <c r="J98" s="207">
        <f t="shared" si="17"/>
        <v>0</v>
      </c>
      <c r="K98" s="168">
        <f>K42+K64+K97</f>
        <v>0</v>
      </c>
      <c r="L98" s="168" t="e">
        <f>L42+L64+L97</f>
        <v>#VALUE!</v>
      </c>
      <c r="M98" s="168">
        <f>M42+M64+M97</f>
        <v>27785</v>
      </c>
      <c r="N98" s="10"/>
      <c r="O98" s="10"/>
    </row>
    <row r="99" spans="1:15" x14ac:dyDescent="0.25">
      <c r="B99" s="37"/>
      <c r="C99" s="37"/>
      <c r="D99" s="37"/>
      <c r="E99" s="37"/>
      <c r="F99" s="37"/>
      <c r="G99" s="37"/>
      <c r="H99" s="37"/>
      <c r="I99" s="37"/>
      <c r="J99" s="37"/>
    </row>
    <row r="100" spans="1:15" x14ac:dyDescent="0.25">
      <c r="B100" s="38"/>
      <c r="C100" s="37"/>
      <c r="D100" s="37"/>
      <c r="E100" s="37"/>
      <c r="F100" s="37"/>
      <c r="G100" s="37"/>
      <c r="H100" s="37"/>
      <c r="I100" s="37"/>
      <c r="J100" s="37"/>
    </row>
    <row r="101" spans="1:15" x14ac:dyDescent="0.25">
      <c r="D101" s="10"/>
      <c r="E101" s="10"/>
      <c r="F101" s="10"/>
      <c r="G101" s="10"/>
      <c r="H101" s="10"/>
      <c r="I101" s="10"/>
      <c r="J101" s="10"/>
      <c r="K101" s="66"/>
    </row>
    <row r="102" spans="1:15" x14ac:dyDescent="0.25">
      <c r="D102" s="10"/>
      <c r="E102" s="10"/>
      <c r="F102" s="10"/>
      <c r="G102" s="10"/>
      <c r="H102" s="10"/>
      <c r="I102" s="10"/>
      <c r="J102" s="10"/>
      <c r="K102" s="66"/>
    </row>
    <row r="103" spans="1:15" x14ac:dyDescent="0.25">
      <c r="D103" s="10"/>
      <c r="E103" s="10"/>
      <c r="F103" s="10"/>
      <c r="G103" s="10"/>
      <c r="H103" s="10"/>
      <c r="I103" s="10"/>
      <c r="J103" s="10"/>
      <c r="K103" s="66"/>
    </row>
    <row r="104" spans="1:15" x14ac:dyDescent="0.25">
      <c r="D104" s="10"/>
      <c r="E104" s="10"/>
      <c r="F104" s="10"/>
      <c r="G104" s="10"/>
      <c r="H104" s="10"/>
      <c r="I104" s="10"/>
      <c r="J104" s="10"/>
      <c r="K104" s="66"/>
    </row>
    <row r="105" spans="1:15" x14ac:dyDescent="0.25">
      <c r="D105" s="10"/>
      <c r="E105" s="10"/>
      <c r="F105" s="10"/>
      <c r="G105" s="10"/>
      <c r="H105" s="10"/>
      <c r="I105" s="10"/>
      <c r="J105" s="10"/>
      <c r="K105" s="66"/>
    </row>
    <row r="106" spans="1:15" x14ac:dyDescent="0.25">
      <c r="D106" s="10"/>
      <c r="E106" s="10"/>
      <c r="F106" s="10"/>
      <c r="G106" s="10"/>
      <c r="H106" s="10"/>
      <c r="I106" s="10"/>
      <c r="J106" s="10"/>
      <c r="K106" s="66"/>
    </row>
    <row r="107" spans="1:15" x14ac:dyDescent="0.25">
      <c r="D107" s="10"/>
      <c r="E107" s="10"/>
      <c r="F107" s="10"/>
      <c r="G107" s="10"/>
      <c r="H107" s="10"/>
      <c r="I107" s="10"/>
      <c r="J107" s="10"/>
      <c r="K107" s="66"/>
    </row>
    <row r="108" spans="1:15" x14ac:dyDescent="0.25">
      <c r="D108" s="10"/>
      <c r="E108" s="10"/>
      <c r="F108" s="10"/>
      <c r="G108" s="10"/>
      <c r="H108" s="10"/>
      <c r="I108" s="10"/>
      <c r="J108" s="10"/>
      <c r="K108" s="66"/>
    </row>
  </sheetData>
  <mergeCells count="11">
    <mergeCell ref="C59:C61"/>
    <mergeCell ref="C40:C41"/>
    <mergeCell ref="B89:C89"/>
    <mergeCell ref="C62:C63"/>
    <mergeCell ref="A1:A2"/>
    <mergeCell ref="B1:B2"/>
    <mergeCell ref="K1:K2"/>
    <mergeCell ref="D1:D2"/>
    <mergeCell ref="I1:I2"/>
    <mergeCell ref="J1:J2"/>
    <mergeCell ref="C35:C39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>
    <oddHeader>&amp;C&amp;"Times New Roman,Félkövér"&amp;10Pilisszentlászló Község Önkormányzat bevételei és kiadásai mérlegszerűen 
2014. év&amp;R&amp;"Times New Roman,Normál"&amp;10 2. sz. melléklet
EFt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06"/>
  <sheetViews>
    <sheetView zoomScale="96" zoomScaleNormal="96" workbookViewId="0">
      <selection activeCell="K1" sqref="K1:K96"/>
    </sheetView>
  </sheetViews>
  <sheetFormatPr defaultColWidth="9.28515625" defaultRowHeight="15" x14ac:dyDescent="0.25"/>
  <cols>
    <col min="1" max="1" width="6.7109375" style="1" customWidth="1"/>
    <col min="2" max="2" width="66.7109375" style="1" customWidth="1"/>
    <col min="3" max="3" width="19.7109375" style="1" hidden="1" customWidth="1"/>
    <col min="4" max="6" width="15.5703125" style="1" customWidth="1"/>
    <col min="7" max="9" width="15.5703125" style="1" hidden="1" customWidth="1"/>
    <col min="10" max="10" width="16.42578125" style="1" hidden="1" customWidth="1"/>
    <col min="11" max="11" width="14.7109375" style="1" customWidth="1"/>
    <col min="12" max="12" width="19.7109375" style="65" hidden="1" customWidth="1"/>
    <col min="13" max="13" width="13" style="1" hidden="1" customWidth="1"/>
    <col min="14" max="14" width="17.5703125" style="65" hidden="1" customWidth="1"/>
    <col min="15" max="15" width="13.7109375" style="1" bestFit="1" customWidth="1"/>
    <col min="16" max="16384" width="9.28515625" style="1"/>
  </cols>
  <sheetData>
    <row r="1" spans="1:14" ht="15" customHeight="1" thickBot="1" x14ac:dyDescent="0.3">
      <c r="A1" s="270"/>
      <c r="B1" s="239" t="s">
        <v>167</v>
      </c>
      <c r="C1" s="35" t="s">
        <v>0</v>
      </c>
      <c r="D1" s="237" t="s">
        <v>185</v>
      </c>
      <c r="E1" s="67" t="s">
        <v>168</v>
      </c>
      <c r="F1" s="163">
        <v>41897</v>
      </c>
      <c r="G1" s="67"/>
      <c r="H1" s="67"/>
      <c r="I1" s="67"/>
      <c r="J1" s="237" t="s">
        <v>159</v>
      </c>
      <c r="K1" s="273" t="s">
        <v>153</v>
      </c>
      <c r="L1" s="272" t="s">
        <v>170</v>
      </c>
      <c r="M1" s="98"/>
      <c r="N1" s="159" t="s">
        <v>171</v>
      </c>
    </row>
    <row r="2" spans="1:14" ht="15.75" thickBot="1" x14ac:dyDescent="0.3">
      <c r="A2" s="271"/>
      <c r="B2" s="240"/>
      <c r="C2" s="36"/>
      <c r="D2" s="238"/>
      <c r="E2" s="68" t="s">
        <v>182</v>
      </c>
      <c r="F2" s="162" t="s">
        <v>175</v>
      </c>
      <c r="G2" s="68"/>
      <c r="H2" s="68"/>
      <c r="I2" s="68"/>
      <c r="J2" s="238"/>
      <c r="K2" s="274"/>
      <c r="L2" s="272"/>
      <c r="M2" s="98"/>
      <c r="N2" s="160">
        <v>41820</v>
      </c>
    </row>
    <row r="3" spans="1:14" ht="15.75" thickBot="1" x14ac:dyDescent="0.3">
      <c r="A3" s="71" t="s">
        <v>1</v>
      </c>
      <c r="B3" s="72" t="s">
        <v>86</v>
      </c>
      <c r="C3" s="73"/>
      <c r="D3" s="74">
        <f>D4+D22</f>
        <v>2400</v>
      </c>
      <c r="E3" s="74">
        <v>162</v>
      </c>
      <c r="F3" s="74">
        <f>F4+F22</f>
        <v>304</v>
      </c>
      <c r="G3" s="74">
        <f>G4+G22</f>
        <v>0</v>
      </c>
      <c r="H3" s="74">
        <f>H4+H22</f>
        <v>0</v>
      </c>
      <c r="I3" s="74">
        <f>I4+I22</f>
        <v>0</v>
      </c>
      <c r="J3" s="74">
        <f>J4+J22</f>
        <v>0</v>
      </c>
      <c r="K3" s="221">
        <f>K4+K22+K32</f>
        <v>2866</v>
      </c>
      <c r="L3" s="208">
        <f>L4+L22+L32</f>
        <v>2562</v>
      </c>
      <c r="M3" s="156">
        <f>M4+M22+M32</f>
        <v>161.66</v>
      </c>
      <c r="N3" s="156">
        <f>N4+N22+N32</f>
        <v>1298</v>
      </c>
    </row>
    <row r="4" spans="1:14" ht="25.5" x14ac:dyDescent="0.25">
      <c r="A4" s="2" t="s">
        <v>2</v>
      </c>
      <c r="B4" s="12" t="s">
        <v>3</v>
      </c>
      <c r="C4" s="13" t="s">
        <v>4</v>
      </c>
      <c r="D4" s="55"/>
      <c r="E4" s="55"/>
      <c r="F4" s="55"/>
      <c r="G4" s="55"/>
      <c r="H4" s="55"/>
      <c r="I4" s="55"/>
      <c r="J4" s="55"/>
      <c r="K4" s="222">
        <f>SUM(D4)</f>
        <v>0</v>
      </c>
      <c r="L4" s="209">
        <v>0</v>
      </c>
      <c r="M4" s="138"/>
      <c r="N4" s="147"/>
    </row>
    <row r="5" spans="1:14" ht="15.75" thickBot="1" x14ac:dyDescent="0.3">
      <c r="A5" s="3" t="s">
        <v>5</v>
      </c>
      <c r="B5" s="14" t="s">
        <v>6</v>
      </c>
      <c r="C5" s="15" t="s">
        <v>4</v>
      </c>
      <c r="D5" s="51"/>
      <c r="E5" s="51"/>
      <c r="F5" s="51"/>
      <c r="G5" s="51"/>
      <c r="H5" s="51"/>
      <c r="I5" s="51"/>
      <c r="J5" s="51"/>
      <c r="K5" s="223">
        <v>0</v>
      </c>
      <c r="L5" s="210"/>
      <c r="M5" s="138"/>
      <c r="N5" s="147"/>
    </row>
    <row r="6" spans="1:14" s="98" customFormat="1" x14ac:dyDescent="0.25">
      <c r="A6" s="4" t="s">
        <v>7</v>
      </c>
      <c r="B6" s="16" t="s">
        <v>8</v>
      </c>
      <c r="C6" s="48" t="s">
        <v>9</v>
      </c>
      <c r="D6" s="99"/>
      <c r="E6" s="99"/>
      <c r="F6" s="99"/>
      <c r="G6" s="99"/>
      <c r="H6" s="99"/>
      <c r="I6" s="99"/>
      <c r="J6" s="99"/>
      <c r="K6" s="224">
        <f>SUM(K7:K13)</f>
        <v>0</v>
      </c>
      <c r="L6" s="211"/>
      <c r="M6" s="142"/>
      <c r="N6" s="151"/>
    </row>
    <row r="7" spans="1:14" x14ac:dyDescent="0.25">
      <c r="A7" s="5"/>
      <c r="B7" s="17" t="s">
        <v>12</v>
      </c>
      <c r="C7" s="18"/>
      <c r="D7" s="53"/>
      <c r="E7" s="53"/>
      <c r="F7" s="53"/>
      <c r="G7" s="53"/>
      <c r="H7" s="53"/>
      <c r="I7" s="53"/>
      <c r="J7" s="53"/>
      <c r="K7" s="225">
        <v>0</v>
      </c>
      <c r="L7" s="211"/>
      <c r="M7" s="138"/>
      <c r="N7" s="147"/>
    </row>
    <row r="8" spans="1:14" x14ac:dyDescent="0.25">
      <c r="A8" s="5"/>
      <c r="B8" s="17" t="s">
        <v>14</v>
      </c>
      <c r="C8" s="18"/>
      <c r="D8" s="55"/>
      <c r="E8" s="55"/>
      <c r="F8" s="55"/>
      <c r="G8" s="55"/>
      <c r="H8" s="55"/>
      <c r="I8" s="55"/>
      <c r="J8" s="53"/>
      <c r="K8" s="225"/>
      <c r="L8" s="211"/>
      <c r="M8" s="138"/>
      <c r="N8" s="147"/>
    </row>
    <row r="9" spans="1:14" x14ac:dyDescent="0.25">
      <c r="A9" s="5"/>
      <c r="B9" s="17" t="s">
        <v>16</v>
      </c>
      <c r="C9" s="18"/>
      <c r="D9" s="54">
        <v>0</v>
      </c>
      <c r="E9" s="54"/>
      <c r="F9" s="54"/>
      <c r="G9" s="54"/>
      <c r="H9" s="54"/>
      <c r="I9" s="54"/>
      <c r="J9" s="54"/>
      <c r="K9" s="225">
        <v>0</v>
      </c>
      <c r="L9" s="210"/>
      <c r="M9" s="138"/>
      <c r="N9" s="152"/>
    </row>
    <row r="10" spans="1:14" x14ac:dyDescent="0.25">
      <c r="A10" s="5"/>
      <c r="B10" s="17" t="s">
        <v>19</v>
      </c>
      <c r="C10" s="18"/>
      <c r="D10" s="53"/>
      <c r="E10" s="53"/>
      <c r="F10" s="53"/>
      <c r="G10" s="53"/>
      <c r="H10" s="53"/>
      <c r="I10" s="53"/>
      <c r="J10" s="53"/>
      <c r="K10" s="225"/>
      <c r="L10" s="211"/>
      <c r="M10" s="138"/>
      <c r="N10" s="147"/>
    </row>
    <row r="11" spans="1:14" ht="25.5" x14ac:dyDescent="0.25">
      <c r="A11" s="5"/>
      <c r="B11" s="19" t="s">
        <v>21</v>
      </c>
      <c r="C11" s="18"/>
      <c r="D11" s="53"/>
      <c r="E11" s="53"/>
      <c r="F11" s="53"/>
      <c r="G11" s="53"/>
      <c r="H11" s="53"/>
      <c r="I11" s="53"/>
      <c r="J11" s="53"/>
      <c r="K11" s="225">
        <v>0</v>
      </c>
      <c r="L11" s="211"/>
      <c r="M11" s="138"/>
      <c r="N11" s="147"/>
    </row>
    <row r="12" spans="1:14" x14ac:dyDescent="0.25">
      <c r="A12" s="5"/>
      <c r="B12" s="19" t="s">
        <v>25</v>
      </c>
      <c r="C12" s="18"/>
      <c r="D12" s="54"/>
      <c r="E12" s="54"/>
      <c r="F12" s="54"/>
      <c r="G12" s="54"/>
      <c r="H12" s="54"/>
      <c r="I12" s="54"/>
      <c r="J12" s="54"/>
      <c r="K12" s="225">
        <v>0</v>
      </c>
      <c r="L12" s="210"/>
      <c r="M12" s="138"/>
      <c r="N12" s="147"/>
    </row>
    <row r="13" spans="1:14" ht="25.5" x14ac:dyDescent="0.25">
      <c r="A13" s="5"/>
      <c r="B13" s="19" t="s">
        <v>135</v>
      </c>
      <c r="C13" s="18"/>
      <c r="D13" s="52"/>
      <c r="E13" s="52"/>
      <c r="F13" s="52"/>
      <c r="G13" s="52"/>
      <c r="H13" s="52"/>
      <c r="I13" s="52"/>
      <c r="J13" s="52"/>
      <c r="K13" s="225">
        <v>0</v>
      </c>
      <c r="L13" s="212"/>
      <c r="M13" s="138"/>
      <c r="N13" s="147"/>
    </row>
    <row r="14" spans="1:14" s="98" customFormat="1" ht="25.5" x14ac:dyDescent="0.25">
      <c r="A14" s="6" t="s">
        <v>17</v>
      </c>
      <c r="B14" s="20" t="s">
        <v>28</v>
      </c>
      <c r="C14" s="42" t="s">
        <v>29</v>
      </c>
      <c r="D14" s="97">
        <f>D15+D16+D17+D18+D19+D20+D21</f>
        <v>0</v>
      </c>
      <c r="E14" s="97">
        <f t="shared" ref="E14:K14" si="0">E15+E16+E17+E18+E19+E20+E21</f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97">
        <f t="shared" si="0"/>
        <v>0</v>
      </c>
      <c r="K14" s="226">
        <f t="shared" si="0"/>
        <v>0</v>
      </c>
      <c r="L14" s="213"/>
      <c r="M14" s="142"/>
      <c r="N14" s="151"/>
    </row>
    <row r="15" spans="1:14" x14ac:dyDescent="0.25">
      <c r="A15" s="6"/>
      <c r="B15" s="21" t="s">
        <v>30</v>
      </c>
      <c r="C15" s="22"/>
      <c r="D15" s="54"/>
      <c r="E15" s="54"/>
      <c r="F15" s="54"/>
      <c r="G15" s="54"/>
      <c r="H15" s="54"/>
      <c r="I15" s="54"/>
      <c r="J15" s="54"/>
      <c r="K15" s="225">
        <v>0</v>
      </c>
      <c r="L15" s="210"/>
      <c r="M15" s="138"/>
      <c r="N15" s="147"/>
    </row>
    <row r="16" spans="1:14" x14ac:dyDescent="0.25">
      <c r="A16" s="6"/>
      <c r="B16" s="21" t="s">
        <v>31</v>
      </c>
      <c r="C16" s="22"/>
      <c r="D16" s="54"/>
      <c r="E16" s="54"/>
      <c r="F16" s="54"/>
      <c r="G16" s="54"/>
      <c r="H16" s="54"/>
      <c r="I16" s="54"/>
      <c r="J16" s="54"/>
      <c r="K16" s="225">
        <v>0</v>
      </c>
      <c r="L16" s="210"/>
      <c r="M16" s="138"/>
      <c r="N16" s="147"/>
    </row>
    <row r="17" spans="1:14" x14ac:dyDescent="0.25">
      <c r="A17" s="6"/>
      <c r="B17" s="21" t="s">
        <v>32</v>
      </c>
      <c r="C17" s="22"/>
      <c r="D17" s="54"/>
      <c r="E17" s="54"/>
      <c r="F17" s="54"/>
      <c r="G17" s="54"/>
      <c r="H17" s="54"/>
      <c r="I17" s="54"/>
      <c r="J17" s="54"/>
      <c r="K17" s="225">
        <v>0</v>
      </c>
      <c r="L17" s="210"/>
      <c r="M17" s="138"/>
      <c r="N17" s="147"/>
    </row>
    <row r="18" spans="1:14" x14ac:dyDescent="0.25">
      <c r="A18" s="6"/>
      <c r="B18" s="21" t="s">
        <v>33</v>
      </c>
      <c r="C18" s="22"/>
      <c r="D18" s="54"/>
      <c r="E18" s="54"/>
      <c r="F18" s="54"/>
      <c r="G18" s="54"/>
      <c r="H18" s="54"/>
      <c r="I18" s="54"/>
      <c r="J18" s="54"/>
      <c r="K18" s="225">
        <v>0</v>
      </c>
      <c r="L18" s="210"/>
      <c r="M18" s="138"/>
      <c r="N18" s="147"/>
    </row>
    <row r="19" spans="1:14" x14ac:dyDescent="0.25">
      <c r="A19" s="6"/>
      <c r="B19" s="21" t="s">
        <v>34</v>
      </c>
      <c r="C19" s="22"/>
      <c r="D19" s="54"/>
      <c r="E19" s="54"/>
      <c r="F19" s="54"/>
      <c r="G19" s="54"/>
      <c r="H19" s="54"/>
      <c r="I19" s="54"/>
      <c r="J19" s="54"/>
      <c r="K19" s="225">
        <v>0</v>
      </c>
      <c r="L19" s="210"/>
      <c r="M19" s="138"/>
      <c r="N19" s="147"/>
    </row>
    <row r="20" spans="1:14" x14ac:dyDescent="0.25">
      <c r="A20" s="6"/>
      <c r="B20" s="21" t="s">
        <v>35</v>
      </c>
      <c r="C20" s="22"/>
      <c r="D20" s="54"/>
      <c r="E20" s="54"/>
      <c r="F20" s="54"/>
      <c r="G20" s="54"/>
      <c r="H20" s="54"/>
      <c r="I20" s="54"/>
      <c r="J20" s="54"/>
      <c r="K20" s="225">
        <v>0</v>
      </c>
      <c r="L20" s="210"/>
      <c r="M20" s="138"/>
      <c r="N20" s="147"/>
    </row>
    <row r="21" spans="1:14" x14ac:dyDescent="0.25">
      <c r="A21" s="6"/>
      <c r="B21" s="21" t="s">
        <v>36</v>
      </c>
      <c r="C21" s="22"/>
      <c r="D21" s="54"/>
      <c r="E21" s="54"/>
      <c r="F21" s="54"/>
      <c r="G21" s="54"/>
      <c r="H21" s="54"/>
      <c r="I21" s="54"/>
      <c r="J21" s="54"/>
      <c r="K21" s="225">
        <v>0</v>
      </c>
      <c r="L21" s="210"/>
      <c r="M21" s="138"/>
      <c r="N21" s="147"/>
    </row>
    <row r="22" spans="1:14" x14ac:dyDescent="0.25">
      <c r="A22" s="6" t="s">
        <v>20</v>
      </c>
      <c r="B22" s="20" t="s">
        <v>37</v>
      </c>
      <c r="C22" s="23" t="s">
        <v>38</v>
      </c>
      <c r="D22" s="54">
        <f>SUM(D23:D30)</f>
        <v>2400</v>
      </c>
      <c r="E22" s="54">
        <f t="shared" ref="E22:J22" si="1">SUM(E23:E30)</f>
        <v>0</v>
      </c>
      <c r="F22" s="54">
        <f t="shared" si="1"/>
        <v>304</v>
      </c>
      <c r="G22" s="54">
        <f t="shared" si="1"/>
        <v>0</v>
      </c>
      <c r="H22" s="54">
        <f t="shared" si="1"/>
        <v>0</v>
      </c>
      <c r="I22" s="54">
        <f t="shared" si="1"/>
        <v>0</v>
      </c>
      <c r="J22" s="54">
        <f t="shared" si="1"/>
        <v>0</v>
      </c>
      <c r="K22" s="225">
        <f>SUM(K23:K30)</f>
        <v>2704</v>
      </c>
      <c r="L22" s="214">
        <f>SUM(L23:L30)</f>
        <v>2400</v>
      </c>
      <c r="M22" s="126">
        <f>SUM(M23:M30)</f>
        <v>161.66</v>
      </c>
      <c r="N22" s="126">
        <f>SUM(N23:N30)</f>
        <v>1298</v>
      </c>
    </row>
    <row r="23" spans="1:14" x14ac:dyDescent="0.25">
      <c r="A23" s="7"/>
      <c r="B23" s="21" t="s">
        <v>39</v>
      </c>
      <c r="C23" s="22"/>
      <c r="D23" s="54"/>
      <c r="E23" s="54"/>
      <c r="F23" s="54"/>
      <c r="G23" s="54"/>
      <c r="H23" s="54"/>
      <c r="I23" s="54"/>
      <c r="J23" s="54"/>
      <c r="K23" s="225">
        <v>0</v>
      </c>
      <c r="L23" s="210"/>
      <c r="M23" s="138"/>
      <c r="N23" s="147"/>
    </row>
    <row r="24" spans="1:14" x14ac:dyDescent="0.25">
      <c r="A24" s="7"/>
      <c r="B24" s="21" t="s">
        <v>40</v>
      </c>
      <c r="C24" s="22"/>
      <c r="D24" s="54"/>
      <c r="E24" s="54"/>
      <c r="F24" s="54"/>
      <c r="G24" s="54"/>
      <c r="H24" s="54"/>
      <c r="I24" s="54"/>
      <c r="J24" s="54"/>
      <c r="K24" s="225">
        <v>0</v>
      </c>
      <c r="L24" s="210"/>
      <c r="M24" s="138" t="s">
        <v>155</v>
      </c>
      <c r="N24" s="147"/>
    </row>
    <row r="25" spans="1:14" x14ac:dyDescent="0.25">
      <c r="A25" s="7"/>
      <c r="B25" s="21" t="s">
        <v>41</v>
      </c>
      <c r="C25" s="22"/>
      <c r="D25" s="54"/>
      <c r="E25" s="54"/>
      <c r="F25" s="54"/>
      <c r="G25" s="54"/>
      <c r="H25" s="54"/>
      <c r="I25" s="54"/>
      <c r="J25" s="54"/>
      <c r="K25" s="225">
        <v>0</v>
      </c>
      <c r="L25" s="210"/>
      <c r="M25" s="138" t="s">
        <v>156</v>
      </c>
      <c r="N25" s="147"/>
    </row>
    <row r="26" spans="1:14" x14ac:dyDescent="0.25">
      <c r="A26" s="7"/>
      <c r="B26" s="21" t="s">
        <v>42</v>
      </c>
      <c r="C26" s="22"/>
      <c r="D26" s="54">
        <v>2100</v>
      </c>
      <c r="E26" s="54"/>
      <c r="F26" s="54"/>
      <c r="G26" s="54"/>
      <c r="H26" s="54"/>
      <c r="I26" s="54"/>
      <c r="J26" s="54"/>
      <c r="K26" s="225">
        <v>2100</v>
      </c>
      <c r="L26" s="210">
        <v>2100</v>
      </c>
      <c r="M26" s="138">
        <v>26</v>
      </c>
      <c r="N26" s="147">
        <v>995</v>
      </c>
    </row>
    <row r="27" spans="1:14" x14ac:dyDescent="0.25">
      <c r="A27" s="7"/>
      <c r="B27" s="21" t="s">
        <v>43</v>
      </c>
      <c r="C27" s="22"/>
      <c r="D27" s="54"/>
      <c r="E27" s="54"/>
      <c r="F27" s="54"/>
      <c r="G27" s="54"/>
      <c r="H27" s="54"/>
      <c r="I27" s="54"/>
      <c r="J27" s="54"/>
      <c r="K27" s="225">
        <v>0</v>
      </c>
      <c r="L27" s="210"/>
      <c r="M27" s="138">
        <v>27</v>
      </c>
      <c r="N27" s="147"/>
    </row>
    <row r="28" spans="1:14" x14ac:dyDescent="0.25">
      <c r="A28" s="7"/>
      <c r="B28" s="21" t="s">
        <v>44</v>
      </c>
      <c r="C28" s="22"/>
      <c r="D28" s="54"/>
      <c r="E28" s="54"/>
      <c r="F28" s="54"/>
      <c r="G28" s="54"/>
      <c r="H28" s="54"/>
      <c r="I28" s="54"/>
      <c r="J28" s="54"/>
      <c r="K28" s="225">
        <v>0</v>
      </c>
      <c r="L28" s="210"/>
      <c r="M28" s="138">
        <v>43</v>
      </c>
      <c r="N28" s="147"/>
    </row>
    <row r="29" spans="1:14" x14ac:dyDescent="0.25">
      <c r="A29" s="7"/>
      <c r="B29" s="21" t="s">
        <v>45</v>
      </c>
      <c r="C29" s="22"/>
      <c r="D29" s="54"/>
      <c r="E29" s="54"/>
      <c r="F29" s="54">
        <v>4</v>
      </c>
      <c r="G29" s="54"/>
      <c r="H29" s="54"/>
      <c r="I29" s="54"/>
      <c r="J29" s="54"/>
      <c r="K29" s="225">
        <f>SUM(D29:J29)</f>
        <v>4</v>
      </c>
      <c r="L29" s="210"/>
      <c r="M29" s="144">
        <v>65.66</v>
      </c>
      <c r="N29" s="147">
        <v>2</v>
      </c>
    </row>
    <row r="30" spans="1:14" x14ac:dyDescent="0.25">
      <c r="A30" s="7"/>
      <c r="B30" s="21" t="s">
        <v>141</v>
      </c>
      <c r="C30" s="23" t="s">
        <v>48</v>
      </c>
      <c r="D30" s="54">
        <v>300</v>
      </c>
      <c r="E30" s="54"/>
      <c r="F30" s="54">
        <v>300</v>
      </c>
      <c r="G30" s="54"/>
      <c r="H30" s="54"/>
      <c r="I30" s="54"/>
      <c r="J30" s="54"/>
      <c r="K30" s="225">
        <f>SUM(D30:J30)</f>
        <v>600</v>
      </c>
      <c r="L30" s="210">
        <v>300</v>
      </c>
      <c r="M30" s="138" t="s">
        <v>157</v>
      </c>
      <c r="N30" s="147">
        <v>301</v>
      </c>
    </row>
    <row r="31" spans="1:14" ht="15.75" thickBot="1" x14ac:dyDescent="0.3">
      <c r="A31" s="6" t="s">
        <v>46</v>
      </c>
      <c r="B31" s="20" t="s">
        <v>47</v>
      </c>
      <c r="C31" s="15" t="s">
        <v>50</v>
      </c>
      <c r="D31" s="64"/>
      <c r="E31" s="64"/>
      <c r="F31" s="64"/>
      <c r="G31" s="64"/>
      <c r="H31" s="64"/>
      <c r="I31" s="64"/>
      <c r="J31" s="64"/>
      <c r="K31" s="225">
        <v>0</v>
      </c>
      <c r="L31" s="215"/>
      <c r="M31" s="138"/>
      <c r="N31" s="147"/>
    </row>
    <row r="32" spans="1:14" ht="26.25" thickBot="1" x14ac:dyDescent="0.3">
      <c r="A32" s="8" t="s">
        <v>22</v>
      </c>
      <c r="B32" s="24" t="s">
        <v>49</v>
      </c>
      <c r="C32" s="25"/>
      <c r="D32" s="54"/>
      <c r="E32" s="54">
        <v>162</v>
      </c>
      <c r="F32" s="54"/>
      <c r="G32" s="54"/>
      <c r="H32" s="54"/>
      <c r="I32" s="54"/>
      <c r="J32" s="54"/>
      <c r="K32" s="225">
        <f>D32+E32+F32+G32+H32+I32+J32</f>
        <v>162</v>
      </c>
      <c r="L32" s="210">
        <v>162</v>
      </c>
      <c r="M32" s="138"/>
      <c r="N32" s="147"/>
    </row>
    <row r="33" spans="1:15" ht="15.75" thickBot="1" x14ac:dyDescent="0.3">
      <c r="A33" s="77" t="s">
        <v>51</v>
      </c>
      <c r="B33" s="78" t="s">
        <v>142</v>
      </c>
      <c r="C33" s="79"/>
      <c r="D33" s="80">
        <f>SUM(D34:D40)</f>
        <v>22759</v>
      </c>
      <c r="E33" s="80">
        <f t="shared" ref="E33:J33" si="2">SUM(E34:E40)</f>
        <v>162</v>
      </c>
      <c r="F33" s="80">
        <f t="shared" si="2"/>
        <v>304</v>
      </c>
      <c r="G33" s="80">
        <f t="shared" si="2"/>
        <v>0</v>
      </c>
      <c r="H33" s="80">
        <f t="shared" si="2"/>
        <v>0</v>
      </c>
      <c r="I33" s="80">
        <f t="shared" si="2"/>
        <v>0</v>
      </c>
      <c r="J33" s="80">
        <f t="shared" si="2"/>
        <v>0</v>
      </c>
      <c r="K33" s="227">
        <f>SUM(K34:K40)</f>
        <v>23225</v>
      </c>
      <c r="L33" s="216">
        <f>SUM(L34:L40)</f>
        <v>22921</v>
      </c>
      <c r="M33" s="128">
        <f>SUM(M34:M40)</f>
        <v>46</v>
      </c>
      <c r="N33" s="128">
        <f>SUM(N34:N40)</f>
        <v>10920</v>
      </c>
    </row>
    <row r="34" spans="1:15" x14ac:dyDescent="0.25">
      <c r="A34" s="4" t="s">
        <v>26</v>
      </c>
      <c r="B34" s="26" t="s">
        <v>10</v>
      </c>
      <c r="C34" s="264" t="s">
        <v>11</v>
      </c>
      <c r="D34" s="54">
        <v>10687</v>
      </c>
      <c r="E34" s="54"/>
      <c r="F34" s="54"/>
      <c r="G34" s="54"/>
      <c r="H34" s="54"/>
      <c r="I34" s="54"/>
      <c r="J34" s="54"/>
      <c r="K34" s="225">
        <v>10687</v>
      </c>
      <c r="L34" s="210">
        <v>10687</v>
      </c>
      <c r="M34" s="138" t="s">
        <v>158</v>
      </c>
      <c r="N34" s="147">
        <v>5262</v>
      </c>
    </row>
    <row r="35" spans="1:15" ht="15.75" thickBot="1" x14ac:dyDescent="0.3">
      <c r="A35" s="5">
        <v>9</v>
      </c>
      <c r="B35" s="27" t="s">
        <v>13</v>
      </c>
      <c r="C35" s="265"/>
      <c r="D35" s="54">
        <v>2831</v>
      </c>
      <c r="E35" s="54"/>
      <c r="F35" s="54"/>
      <c r="G35" s="54"/>
      <c r="H35" s="54"/>
      <c r="I35" s="54"/>
      <c r="J35" s="54"/>
      <c r="K35" s="225">
        <v>2831</v>
      </c>
      <c r="L35" s="210">
        <v>2831</v>
      </c>
      <c r="M35" s="138">
        <v>46</v>
      </c>
      <c r="N35" s="147">
        <v>1432</v>
      </c>
    </row>
    <row r="36" spans="1:15" ht="15.75" thickBot="1" x14ac:dyDescent="0.3">
      <c r="A36" s="4" t="s">
        <v>87</v>
      </c>
      <c r="B36" s="27" t="s">
        <v>15</v>
      </c>
      <c r="C36" s="265"/>
      <c r="D36" s="54">
        <v>8681</v>
      </c>
      <c r="E36" s="54">
        <v>66</v>
      </c>
      <c r="F36" s="54">
        <v>400</v>
      </c>
      <c r="G36" s="54"/>
      <c r="H36" s="54"/>
      <c r="I36" s="54"/>
      <c r="J36" s="54"/>
      <c r="K36" s="225">
        <f>D36+E36+F36+G36+H36+I36+J36</f>
        <v>9147</v>
      </c>
      <c r="L36" s="210">
        <v>8747</v>
      </c>
      <c r="M36" s="138"/>
      <c r="N36" s="146">
        <v>3884</v>
      </c>
      <c r="O36" s="10"/>
    </row>
    <row r="37" spans="1:15" x14ac:dyDescent="0.25">
      <c r="A37" s="4" t="s">
        <v>88</v>
      </c>
      <c r="B37" s="27" t="s">
        <v>18</v>
      </c>
      <c r="C37" s="265"/>
      <c r="D37" s="54">
        <v>560</v>
      </c>
      <c r="E37" s="54"/>
      <c r="F37" s="54"/>
      <c r="G37" s="54"/>
      <c r="H37" s="54"/>
      <c r="I37" s="54"/>
      <c r="J37" s="54"/>
      <c r="K37" s="225">
        <f>SUM(D37:J37)</f>
        <v>560</v>
      </c>
      <c r="L37" s="210">
        <v>560</v>
      </c>
      <c r="M37" s="138"/>
      <c r="N37" s="147">
        <v>342</v>
      </c>
    </row>
    <row r="38" spans="1:15" ht="15.75" thickBot="1" x14ac:dyDescent="0.3">
      <c r="A38" s="5" t="s">
        <v>91</v>
      </c>
      <c r="B38" s="27" t="s">
        <v>151</v>
      </c>
      <c r="C38" s="266"/>
      <c r="D38" s="54"/>
      <c r="E38" s="54"/>
      <c r="F38" s="54"/>
      <c r="G38" s="54"/>
      <c r="H38" s="54"/>
      <c r="I38" s="54"/>
      <c r="J38" s="54"/>
      <c r="K38" s="225">
        <f>SUM(D38:J38)</f>
        <v>0</v>
      </c>
      <c r="L38" s="210"/>
      <c r="M38" s="138"/>
      <c r="N38" s="147"/>
    </row>
    <row r="39" spans="1:15" ht="15.75" thickBot="1" x14ac:dyDescent="0.3">
      <c r="A39" s="4" t="s">
        <v>92</v>
      </c>
      <c r="B39" s="27" t="s">
        <v>23</v>
      </c>
      <c r="C39" s="244" t="s">
        <v>24</v>
      </c>
      <c r="D39" s="54"/>
      <c r="E39" s="54">
        <v>96</v>
      </c>
      <c r="F39" s="54">
        <v>-96</v>
      </c>
      <c r="G39" s="54"/>
      <c r="H39" s="54"/>
      <c r="I39" s="54"/>
      <c r="J39" s="54"/>
      <c r="K39" s="225">
        <f>SUM(D39:J39)</f>
        <v>0</v>
      </c>
      <c r="L39" s="210">
        <v>96</v>
      </c>
      <c r="M39" s="138"/>
      <c r="N39" s="147"/>
    </row>
    <row r="40" spans="1:15" x14ac:dyDescent="0.25">
      <c r="A40" s="4" t="s">
        <v>93</v>
      </c>
      <c r="B40" s="27" t="s">
        <v>27</v>
      </c>
      <c r="C40" s="245"/>
      <c r="D40" s="69"/>
      <c r="E40" s="69"/>
      <c r="F40" s="69"/>
      <c r="G40" s="69"/>
      <c r="H40" s="69"/>
      <c r="I40" s="69"/>
      <c r="J40" s="69"/>
      <c r="K40" s="225">
        <f>SUM(D40:J40)</f>
        <v>0</v>
      </c>
      <c r="L40" s="210"/>
      <c r="M40" s="138"/>
      <c r="N40" s="147"/>
    </row>
    <row r="41" spans="1:15" ht="15.75" thickBot="1" x14ac:dyDescent="0.3">
      <c r="A41" s="83" t="s">
        <v>89</v>
      </c>
      <c r="B41" s="84" t="s">
        <v>90</v>
      </c>
      <c r="C41" s="85"/>
      <c r="D41" s="86">
        <f>D3-D33</f>
        <v>-20359</v>
      </c>
      <c r="E41" s="86">
        <f t="shared" ref="E41:K41" si="3">E3-E33</f>
        <v>0</v>
      </c>
      <c r="F41" s="86">
        <f t="shared" si="3"/>
        <v>0</v>
      </c>
      <c r="G41" s="86">
        <f t="shared" si="3"/>
        <v>0</v>
      </c>
      <c r="H41" s="86">
        <f t="shared" si="3"/>
        <v>0</v>
      </c>
      <c r="I41" s="86">
        <f t="shared" si="3"/>
        <v>0</v>
      </c>
      <c r="J41" s="86">
        <f t="shared" si="3"/>
        <v>0</v>
      </c>
      <c r="K41" s="228">
        <f t="shared" si="3"/>
        <v>-20359</v>
      </c>
      <c r="L41" s="217">
        <f>L3-L33</f>
        <v>-20359</v>
      </c>
      <c r="M41" s="155">
        <f>M3-M33</f>
        <v>115.66</v>
      </c>
      <c r="N41" s="155">
        <f>N3-N33</f>
        <v>-9622</v>
      </c>
    </row>
    <row r="42" spans="1:15" ht="15.75" thickBot="1" x14ac:dyDescent="0.3">
      <c r="A42" s="75" t="s">
        <v>62</v>
      </c>
      <c r="B42" s="72" t="s">
        <v>143</v>
      </c>
      <c r="C42" s="73"/>
      <c r="D42" s="74">
        <f>D43+D51+D54+D55</f>
        <v>0</v>
      </c>
      <c r="E42" s="74">
        <f t="shared" ref="E42:K42" si="4">E43+E51+E54+E55</f>
        <v>0</v>
      </c>
      <c r="F42" s="74">
        <f t="shared" si="4"/>
        <v>0</v>
      </c>
      <c r="G42" s="74">
        <f t="shared" si="4"/>
        <v>0</v>
      </c>
      <c r="H42" s="74">
        <f t="shared" si="4"/>
        <v>0</v>
      </c>
      <c r="I42" s="74">
        <f t="shared" si="4"/>
        <v>0</v>
      </c>
      <c r="J42" s="74">
        <f t="shared" si="4"/>
        <v>0</v>
      </c>
      <c r="K42" s="221">
        <f t="shared" si="4"/>
        <v>0</v>
      </c>
      <c r="L42" s="218">
        <f>L43+L51+L54+L55</f>
        <v>0</v>
      </c>
      <c r="M42" s="130">
        <f>M43+M51+M54+M55</f>
        <v>0</v>
      </c>
      <c r="N42" s="130">
        <f>N43+N51+N54+N55</f>
        <v>0</v>
      </c>
    </row>
    <row r="43" spans="1:15" s="98" customFormat="1" x14ac:dyDescent="0.25">
      <c r="A43" s="9" t="s">
        <v>94</v>
      </c>
      <c r="B43" s="28" t="s">
        <v>52</v>
      </c>
      <c r="C43" s="48" t="s">
        <v>9</v>
      </c>
      <c r="D43" s="53">
        <f>D44+D45+D46+D47+D48+D49+D50</f>
        <v>0</v>
      </c>
      <c r="E43" s="53">
        <f t="shared" ref="E43:K43" si="5">E44+E45+E46+E47+E48+E49+E50</f>
        <v>0</v>
      </c>
      <c r="F43" s="53">
        <f t="shared" si="5"/>
        <v>0</v>
      </c>
      <c r="G43" s="53">
        <f t="shared" si="5"/>
        <v>0</v>
      </c>
      <c r="H43" s="53">
        <f t="shared" si="5"/>
        <v>0</v>
      </c>
      <c r="I43" s="53">
        <f t="shared" si="5"/>
        <v>0</v>
      </c>
      <c r="J43" s="53">
        <f t="shared" si="5"/>
        <v>0</v>
      </c>
      <c r="K43" s="229">
        <f t="shared" si="5"/>
        <v>0</v>
      </c>
      <c r="L43" s="211"/>
      <c r="M43" s="142"/>
      <c r="N43" s="161"/>
    </row>
    <row r="44" spans="1:15" x14ac:dyDescent="0.25">
      <c r="A44" s="6"/>
      <c r="B44" s="17" t="s">
        <v>12</v>
      </c>
      <c r="C44" s="22"/>
      <c r="D44" s="54"/>
      <c r="E44" s="54"/>
      <c r="F44" s="54"/>
      <c r="G44" s="54"/>
      <c r="H44" s="54"/>
      <c r="I44" s="54"/>
      <c r="J44" s="54"/>
      <c r="K44" s="225">
        <v>0</v>
      </c>
      <c r="L44" s="210"/>
      <c r="M44" s="138"/>
      <c r="N44" s="147"/>
    </row>
    <row r="45" spans="1:15" x14ac:dyDescent="0.25">
      <c r="A45" s="6"/>
      <c r="B45" s="17" t="s">
        <v>14</v>
      </c>
      <c r="C45" s="22"/>
      <c r="D45" s="54"/>
      <c r="E45" s="54"/>
      <c r="F45" s="54"/>
      <c r="G45" s="54"/>
      <c r="H45" s="54"/>
      <c r="I45" s="54"/>
      <c r="J45" s="54"/>
      <c r="K45" s="225">
        <v>0</v>
      </c>
      <c r="L45" s="210"/>
      <c r="M45" s="138"/>
      <c r="N45" s="147"/>
    </row>
    <row r="46" spans="1:15" x14ac:dyDescent="0.25">
      <c r="A46" s="6"/>
      <c r="B46" s="17" t="s">
        <v>16</v>
      </c>
      <c r="C46" s="22"/>
      <c r="D46" s="54"/>
      <c r="E46" s="54"/>
      <c r="F46" s="54"/>
      <c r="G46" s="54"/>
      <c r="H46" s="54"/>
      <c r="I46" s="54"/>
      <c r="J46" s="54"/>
      <c r="K46" s="225">
        <v>0</v>
      </c>
      <c r="L46" s="210"/>
      <c r="M46" s="138"/>
      <c r="N46" s="147"/>
    </row>
    <row r="47" spans="1:15" x14ac:dyDescent="0.25">
      <c r="A47" s="6"/>
      <c r="B47" s="17" t="s">
        <v>19</v>
      </c>
      <c r="C47" s="22"/>
      <c r="D47" s="54"/>
      <c r="E47" s="54"/>
      <c r="F47" s="54"/>
      <c r="G47" s="54"/>
      <c r="H47" s="54"/>
      <c r="I47" s="54"/>
      <c r="J47" s="54"/>
      <c r="K47" s="225">
        <v>0</v>
      </c>
      <c r="L47" s="210"/>
      <c r="M47" s="138"/>
      <c r="N47" s="147"/>
    </row>
    <row r="48" spans="1:15" ht="25.5" x14ac:dyDescent="0.25">
      <c r="A48" s="6"/>
      <c r="B48" s="19" t="s">
        <v>136</v>
      </c>
      <c r="C48" s="22"/>
      <c r="D48" s="54"/>
      <c r="E48" s="54"/>
      <c r="F48" s="54"/>
      <c r="G48" s="54"/>
      <c r="H48" s="54"/>
      <c r="I48" s="54"/>
      <c r="J48" s="54"/>
      <c r="K48" s="225">
        <v>0</v>
      </c>
      <c r="L48" s="210"/>
      <c r="M48" s="138"/>
      <c r="N48" s="147"/>
    </row>
    <row r="49" spans="1:14" x14ac:dyDescent="0.25">
      <c r="A49" s="6"/>
      <c r="B49" s="19" t="s">
        <v>25</v>
      </c>
      <c r="C49" s="22"/>
      <c r="D49" s="54"/>
      <c r="E49" s="54"/>
      <c r="F49" s="54"/>
      <c r="G49" s="54"/>
      <c r="H49" s="54"/>
      <c r="I49" s="54"/>
      <c r="J49" s="54"/>
      <c r="K49" s="225">
        <v>0</v>
      </c>
      <c r="L49" s="210"/>
      <c r="M49" s="138"/>
      <c r="N49" s="147"/>
    </row>
    <row r="50" spans="1:14" ht="25.5" x14ac:dyDescent="0.25">
      <c r="A50" s="6"/>
      <c r="B50" s="19" t="s">
        <v>137</v>
      </c>
      <c r="C50" s="22"/>
      <c r="D50" s="54"/>
      <c r="E50" s="54"/>
      <c r="F50" s="54"/>
      <c r="G50" s="54"/>
      <c r="H50" s="54"/>
      <c r="I50" s="54"/>
      <c r="J50" s="54"/>
      <c r="K50" s="225">
        <v>0</v>
      </c>
      <c r="L50" s="210"/>
      <c r="M50" s="138"/>
      <c r="N50" s="147"/>
    </row>
    <row r="51" spans="1:14" s="98" customFormat="1" x14ac:dyDescent="0.25">
      <c r="A51" s="6" t="s">
        <v>99</v>
      </c>
      <c r="B51" s="30" t="s">
        <v>57</v>
      </c>
      <c r="C51" s="43" t="s">
        <v>58</v>
      </c>
      <c r="D51" s="53">
        <f>D52+D53</f>
        <v>0</v>
      </c>
      <c r="E51" s="53">
        <f t="shared" ref="E51:K51" si="6">E52+E53</f>
        <v>0</v>
      </c>
      <c r="F51" s="53">
        <f t="shared" si="6"/>
        <v>0</v>
      </c>
      <c r="G51" s="53">
        <f t="shared" si="6"/>
        <v>0</v>
      </c>
      <c r="H51" s="53">
        <f t="shared" si="6"/>
        <v>0</v>
      </c>
      <c r="I51" s="53">
        <f t="shared" si="6"/>
        <v>0</v>
      </c>
      <c r="J51" s="53">
        <f t="shared" si="6"/>
        <v>0</v>
      </c>
      <c r="K51" s="229">
        <f t="shared" si="6"/>
        <v>0</v>
      </c>
      <c r="L51" s="211"/>
      <c r="M51" s="142"/>
      <c r="N51" s="151"/>
    </row>
    <row r="52" spans="1:14" x14ac:dyDescent="0.25">
      <c r="A52" s="6"/>
      <c r="B52" s="19" t="s">
        <v>59</v>
      </c>
      <c r="C52" s="22"/>
      <c r="D52" s="54"/>
      <c r="E52" s="54"/>
      <c r="F52" s="54"/>
      <c r="G52" s="54"/>
      <c r="H52" s="54"/>
      <c r="I52" s="54"/>
      <c r="J52" s="54"/>
      <c r="K52" s="225">
        <v>0</v>
      </c>
      <c r="L52" s="210"/>
      <c r="M52" s="138"/>
      <c r="N52" s="147"/>
    </row>
    <row r="53" spans="1:14" x14ac:dyDescent="0.25">
      <c r="A53" s="6"/>
      <c r="B53" s="19" t="s">
        <v>60</v>
      </c>
      <c r="C53" s="22"/>
      <c r="D53" s="54"/>
      <c r="E53" s="54"/>
      <c r="F53" s="54"/>
      <c r="G53" s="54"/>
      <c r="H53" s="54"/>
      <c r="I53" s="54"/>
      <c r="J53" s="54"/>
      <c r="K53" s="225">
        <v>0</v>
      </c>
      <c r="L53" s="210"/>
      <c r="M53" s="138"/>
      <c r="N53" s="147"/>
    </row>
    <row r="54" spans="1:14" s="98" customFormat="1" x14ac:dyDescent="0.25">
      <c r="A54" s="6" t="s">
        <v>95</v>
      </c>
      <c r="B54" s="20" t="s">
        <v>61</v>
      </c>
      <c r="C54" s="43" t="s">
        <v>48</v>
      </c>
      <c r="D54" s="53"/>
      <c r="E54" s="53"/>
      <c r="F54" s="53"/>
      <c r="G54" s="53"/>
      <c r="H54" s="53"/>
      <c r="I54" s="53"/>
      <c r="J54" s="53"/>
      <c r="K54" s="229">
        <v>0</v>
      </c>
      <c r="L54" s="211"/>
      <c r="M54" s="142"/>
      <c r="N54" s="151"/>
    </row>
    <row r="55" spans="1:14" s="98" customFormat="1" ht="26.25" thickBot="1" x14ac:dyDescent="0.3">
      <c r="A55" s="8" t="s">
        <v>100</v>
      </c>
      <c r="B55" s="24" t="s">
        <v>49</v>
      </c>
      <c r="C55" s="100" t="s">
        <v>50</v>
      </c>
      <c r="D55" s="101"/>
      <c r="E55" s="101"/>
      <c r="F55" s="101"/>
      <c r="G55" s="101"/>
      <c r="H55" s="101"/>
      <c r="I55" s="101"/>
      <c r="J55" s="101"/>
      <c r="K55" s="230">
        <v>0</v>
      </c>
      <c r="L55" s="211"/>
      <c r="M55" s="142"/>
      <c r="N55" s="151"/>
    </row>
    <row r="56" spans="1:14" ht="15.75" thickBot="1" x14ac:dyDescent="0.3">
      <c r="A56" s="81" t="s">
        <v>82</v>
      </c>
      <c r="B56" s="78" t="s">
        <v>144</v>
      </c>
      <c r="C56" s="82"/>
      <c r="D56" s="80">
        <f>D57+D58+D59+D60+D61</f>
        <v>0</v>
      </c>
      <c r="E56" s="80">
        <f t="shared" ref="E56:N56" si="7">E57+E58+E59+E60+E61</f>
        <v>0</v>
      </c>
      <c r="F56" s="80">
        <f t="shared" si="7"/>
        <v>0</v>
      </c>
      <c r="G56" s="80">
        <f t="shared" si="7"/>
        <v>0</v>
      </c>
      <c r="H56" s="80">
        <f t="shared" si="7"/>
        <v>0</v>
      </c>
      <c r="I56" s="80">
        <f t="shared" si="7"/>
        <v>0</v>
      </c>
      <c r="J56" s="80">
        <f t="shared" si="7"/>
        <v>0</v>
      </c>
      <c r="K56" s="227">
        <f t="shared" si="7"/>
        <v>0</v>
      </c>
      <c r="L56" s="216">
        <f t="shared" si="7"/>
        <v>0</v>
      </c>
      <c r="M56" s="128">
        <f t="shared" si="7"/>
        <v>0</v>
      </c>
      <c r="N56" s="128">
        <f t="shared" si="7"/>
        <v>0</v>
      </c>
    </row>
    <row r="57" spans="1:14" x14ac:dyDescent="0.25">
      <c r="A57" s="9" t="s">
        <v>96</v>
      </c>
      <c r="B57" s="31" t="s">
        <v>53</v>
      </c>
      <c r="C57" s="267" t="s">
        <v>54</v>
      </c>
      <c r="D57" s="54"/>
      <c r="E57" s="54"/>
      <c r="F57" s="54"/>
      <c r="G57" s="54"/>
      <c r="H57" s="54"/>
      <c r="I57" s="54"/>
      <c r="J57" s="54"/>
      <c r="K57" s="225">
        <v>0</v>
      </c>
      <c r="L57" s="210"/>
      <c r="M57" s="138"/>
      <c r="N57" s="147"/>
    </row>
    <row r="58" spans="1:14" x14ac:dyDescent="0.25">
      <c r="A58" s="6" t="s">
        <v>101</v>
      </c>
      <c r="B58" s="21" t="s">
        <v>55</v>
      </c>
      <c r="C58" s="268"/>
      <c r="D58" s="54"/>
      <c r="E58" s="54"/>
      <c r="F58" s="54"/>
      <c r="G58" s="54"/>
      <c r="H58" s="54"/>
      <c r="I58" s="54"/>
      <c r="J58" s="54"/>
      <c r="K58" s="225">
        <v>0</v>
      </c>
      <c r="L58" s="210"/>
      <c r="M58" s="138"/>
      <c r="N58" s="147"/>
    </row>
    <row r="59" spans="1:14" x14ac:dyDescent="0.25">
      <c r="A59" s="9" t="s">
        <v>97</v>
      </c>
      <c r="B59" s="21" t="s">
        <v>56</v>
      </c>
      <c r="C59" s="268"/>
      <c r="D59" s="54"/>
      <c r="E59" s="54"/>
      <c r="F59" s="54"/>
      <c r="G59" s="54"/>
      <c r="H59" s="54"/>
      <c r="I59" s="54"/>
      <c r="J59" s="54"/>
      <c r="K59" s="225">
        <v>0</v>
      </c>
      <c r="L59" s="210"/>
      <c r="M59" s="138"/>
      <c r="N59" s="147"/>
    </row>
    <row r="60" spans="1:14" x14ac:dyDescent="0.25">
      <c r="A60" s="6" t="s">
        <v>105</v>
      </c>
      <c r="B60" s="19" t="s">
        <v>23</v>
      </c>
      <c r="C60" s="268" t="s">
        <v>24</v>
      </c>
      <c r="D60" s="54"/>
      <c r="E60" s="54"/>
      <c r="F60" s="54"/>
      <c r="G60" s="54"/>
      <c r="H60" s="54"/>
      <c r="I60" s="54"/>
      <c r="J60" s="54"/>
      <c r="K60" s="225">
        <v>0</v>
      </c>
      <c r="L60" s="210"/>
      <c r="M60" s="138"/>
      <c r="N60" s="147"/>
    </row>
    <row r="61" spans="1:14" ht="15.75" thickBot="1" x14ac:dyDescent="0.3">
      <c r="A61" s="9" t="s">
        <v>98</v>
      </c>
      <c r="B61" s="19" t="s">
        <v>27</v>
      </c>
      <c r="C61" s="268"/>
      <c r="D61" s="54"/>
      <c r="E61" s="54"/>
      <c r="F61" s="54"/>
      <c r="G61" s="54"/>
      <c r="H61" s="54"/>
      <c r="I61" s="54"/>
      <c r="J61" s="54"/>
      <c r="K61" s="225">
        <v>0</v>
      </c>
      <c r="L61" s="210"/>
      <c r="M61" s="138"/>
      <c r="N61" s="147"/>
    </row>
    <row r="62" spans="1:14" ht="15.75" thickBot="1" x14ac:dyDescent="0.3">
      <c r="A62" s="83" t="s">
        <v>103</v>
      </c>
      <c r="B62" s="87" t="s">
        <v>104</v>
      </c>
      <c r="C62" s="88"/>
      <c r="D62" s="89">
        <f>D42-D56</f>
        <v>0</v>
      </c>
      <c r="E62" s="89">
        <f t="shared" ref="E62:K62" si="8">E42-E56</f>
        <v>0</v>
      </c>
      <c r="F62" s="89">
        <f t="shared" si="8"/>
        <v>0</v>
      </c>
      <c r="G62" s="89">
        <f t="shared" si="8"/>
        <v>0</v>
      </c>
      <c r="H62" s="89">
        <f t="shared" si="8"/>
        <v>0</v>
      </c>
      <c r="I62" s="89">
        <f t="shared" si="8"/>
        <v>0</v>
      </c>
      <c r="J62" s="89">
        <f t="shared" si="8"/>
        <v>0</v>
      </c>
      <c r="K62" s="231">
        <f t="shared" si="8"/>
        <v>0</v>
      </c>
      <c r="L62" s="219">
        <f>L42-L56</f>
        <v>0</v>
      </c>
      <c r="M62" s="132">
        <f>M42-M56</f>
        <v>0</v>
      </c>
      <c r="N62" s="132">
        <f>N42-N56</f>
        <v>0</v>
      </c>
    </row>
    <row r="63" spans="1:14" ht="15.75" thickBot="1" x14ac:dyDescent="0.3">
      <c r="A63" s="75" t="s">
        <v>102</v>
      </c>
      <c r="B63" s="72" t="s">
        <v>145</v>
      </c>
      <c r="C63" s="76"/>
      <c r="D63" s="74">
        <f>D64+D65+D66+D67+D68+D69+D70</f>
        <v>20359</v>
      </c>
      <c r="E63" s="74">
        <f t="shared" ref="E63:K63" si="9">E64+E65+E66+E67+E68+E69+E70</f>
        <v>0</v>
      </c>
      <c r="F63" s="74">
        <f t="shared" si="9"/>
        <v>0</v>
      </c>
      <c r="G63" s="74">
        <f t="shared" si="9"/>
        <v>0</v>
      </c>
      <c r="H63" s="74">
        <f t="shared" si="9"/>
        <v>0</v>
      </c>
      <c r="I63" s="74">
        <f t="shared" si="9"/>
        <v>0</v>
      </c>
      <c r="J63" s="74">
        <f t="shared" si="9"/>
        <v>0</v>
      </c>
      <c r="K63" s="221">
        <f t="shared" si="9"/>
        <v>20359</v>
      </c>
      <c r="L63" s="218">
        <f>L64+L65+L66+L67+L68+L69+L70</f>
        <v>20359</v>
      </c>
      <c r="M63" s="130">
        <f>M64+M65+M66+M67+M68+M69+M70</f>
        <v>0</v>
      </c>
      <c r="N63" s="130">
        <f>N64+N65+N66+N67+N68+N69+N70</f>
        <v>9916</v>
      </c>
    </row>
    <row r="64" spans="1:14" ht="25.5" x14ac:dyDescent="0.25">
      <c r="A64" s="2" t="s">
        <v>106</v>
      </c>
      <c r="B64" s="32" t="s">
        <v>64</v>
      </c>
      <c r="C64" s="13" t="s">
        <v>65</v>
      </c>
      <c r="D64" s="57"/>
      <c r="E64" s="57"/>
      <c r="F64" s="57"/>
      <c r="G64" s="57"/>
      <c r="H64" s="57"/>
      <c r="I64" s="57"/>
      <c r="J64" s="57"/>
      <c r="K64" s="232">
        <v>0</v>
      </c>
      <c r="L64" s="210"/>
      <c r="M64" s="138"/>
      <c r="N64" s="147"/>
    </row>
    <row r="65" spans="1:14" x14ac:dyDescent="0.25">
      <c r="A65" s="5" t="s">
        <v>108</v>
      </c>
      <c r="B65" s="19" t="s">
        <v>66</v>
      </c>
      <c r="C65" s="23" t="s">
        <v>67</v>
      </c>
      <c r="D65" s="56"/>
      <c r="E65" s="56"/>
      <c r="F65" s="56"/>
      <c r="G65" s="56"/>
      <c r="H65" s="56"/>
      <c r="I65" s="56"/>
      <c r="J65" s="56"/>
      <c r="K65" s="233">
        <v>0</v>
      </c>
      <c r="L65" s="210"/>
      <c r="M65" s="138"/>
      <c r="N65" s="147"/>
    </row>
    <row r="66" spans="1:14" x14ac:dyDescent="0.25">
      <c r="A66" s="2" t="s">
        <v>109</v>
      </c>
      <c r="B66" s="19" t="s">
        <v>69</v>
      </c>
      <c r="C66" s="23" t="s">
        <v>67</v>
      </c>
      <c r="D66" s="56"/>
      <c r="E66" s="56"/>
      <c r="F66" s="56"/>
      <c r="G66" s="56"/>
      <c r="H66" s="56"/>
      <c r="I66" s="56"/>
      <c r="J66" s="56"/>
      <c r="K66" s="233">
        <v>0</v>
      </c>
      <c r="L66" s="210"/>
      <c r="M66" s="138"/>
      <c r="N66" s="147"/>
    </row>
    <row r="67" spans="1:14" x14ac:dyDescent="0.25">
      <c r="A67" s="5" t="s">
        <v>110</v>
      </c>
      <c r="B67" s="19" t="s">
        <v>71</v>
      </c>
      <c r="C67" s="23" t="s">
        <v>67</v>
      </c>
      <c r="D67" s="56"/>
      <c r="E67" s="56"/>
      <c r="F67" s="56"/>
      <c r="G67" s="56"/>
      <c r="H67" s="56"/>
      <c r="I67" s="56"/>
      <c r="J67" s="56"/>
      <c r="K67" s="233">
        <v>0</v>
      </c>
      <c r="L67" s="210"/>
      <c r="M67" s="138"/>
      <c r="N67" s="147"/>
    </row>
    <row r="68" spans="1:14" x14ac:dyDescent="0.25">
      <c r="A68" s="2" t="s">
        <v>111</v>
      </c>
      <c r="B68" s="33" t="s">
        <v>73</v>
      </c>
      <c r="C68" s="23" t="s">
        <v>74</v>
      </c>
      <c r="D68" s="56"/>
      <c r="E68" s="56"/>
      <c r="F68" s="56"/>
      <c r="G68" s="56"/>
      <c r="H68" s="56"/>
      <c r="I68" s="56"/>
      <c r="J68" s="56"/>
      <c r="K68" s="233">
        <v>0</v>
      </c>
      <c r="L68" s="210"/>
      <c r="M68" s="138"/>
      <c r="N68" s="147"/>
    </row>
    <row r="69" spans="1:14" x14ac:dyDescent="0.25">
      <c r="A69" s="5" t="s">
        <v>112</v>
      </c>
      <c r="B69" s="33" t="s">
        <v>76</v>
      </c>
      <c r="C69" s="23" t="s">
        <v>77</v>
      </c>
      <c r="D69" s="56"/>
      <c r="E69" s="56"/>
      <c r="F69" s="56"/>
      <c r="G69" s="56"/>
      <c r="H69" s="56"/>
      <c r="I69" s="56"/>
      <c r="J69" s="56"/>
      <c r="K69" s="233">
        <v>0</v>
      </c>
      <c r="L69" s="210"/>
      <c r="M69" s="138"/>
      <c r="N69" s="147"/>
    </row>
    <row r="70" spans="1:14" ht="27.75" customHeight="1" thickBot="1" x14ac:dyDescent="0.3">
      <c r="A70" s="2" t="s">
        <v>113</v>
      </c>
      <c r="B70" s="34" t="s">
        <v>79</v>
      </c>
      <c r="C70" s="15" t="s">
        <v>80</v>
      </c>
      <c r="D70" s="54">
        <v>20359</v>
      </c>
      <c r="E70" s="54"/>
      <c r="F70" s="54"/>
      <c r="G70" s="54"/>
      <c r="H70" s="54"/>
      <c r="I70" s="54"/>
      <c r="J70" s="54"/>
      <c r="K70" s="225">
        <f>SUM(D70:J70)</f>
        <v>20359</v>
      </c>
      <c r="L70" s="210">
        <v>20359</v>
      </c>
      <c r="M70" s="138"/>
      <c r="N70" s="147">
        <v>9916</v>
      </c>
    </row>
    <row r="71" spans="1:14" ht="15.75" thickBot="1" x14ac:dyDescent="0.3">
      <c r="A71" s="81" t="s">
        <v>107</v>
      </c>
      <c r="B71" s="78" t="s">
        <v>63</v>
      </c>
      <c r="C71" s="82"/>
      <c r="D71" s="80">
        <f>D72+D73+D74+D75+D76+D77+D78</f>
        <v>0</v>
      </c>
      <c r="E71" s="80">
        <f t="shared" ref="E71:N71" si="10">E72+E73+E74+E75+E76+E77+E78</f>
        <v>0</v>
      </c>
      <c r="F71" s="80">
        <f t="shared" si="10"/>
        <v>0</v>
      </c>
      <c r="G71" s="80">
        <f t="shared" si="10"/>
        <v>0</v>
      </c>
      <c r="H71" s="80">
        <f t="shared" si="10"/>
        <v>0</v>
      </c>
      <c r="I71" s="80">
        <f t="shared" si="10"/>
        <v>0</v>
      </c>
      <c r="J71" s="80">
        <f t="shared" si="10"/>
        <v>0</v>
      </c>
      <c r="K71" s="227">
        <f t="shared" si="10"/>
        <v>0</v>
      </c>
      <c r="L71" s="216">
        <f t="shared" si="10"/>
        <v>0</v>
      </c>
      <c r="M71" s="128">
        <f t="shared" si="10"/>
        <v>0</v>
      </c>
      <c r="N71" s="128">
        <f t="shared" si="10"/>
        <v>0</v>
      </c>
    </row>
    <row r="72" spans="1:14" ht="25.5" x14ac:dyDescent="0.25">
      <c r="A72" s="2" t="s">
        <v>114</v>
      </c>
      <c r="B72" s="32" t="s">
        <v>138</v>
      </c>
      <c r="C72" s="13" t="s">
        <v>65</v>
      </c>
      <c r="D72" s="57"/>
      <c r="E72" s="57"/>
      <c r="F72" s="57"/>
      <c r="G72" s="57"/>
      <c r="H72" s="57"/>
      <c r="I72" s="57"/>
      <c r="J72" s="57"/>
      <c r="K72" s="232">
        <v>0</v>
      </c>
      <c r="L72" s="210"/>
      <c r="M72" s="138"/>
      <c r="N72" s="147"/>
    </row>
    <row r="73" spans="1:14" x14ac:dyDescent="0.25">
      <c r="A73" s="5" t="s">
        <v>117</v>
      </c>
      <c r="B73" s="19" t="s">
        <v>68</v>
      </c>
      <c r="C73" s="23" t="s">
        <v>67</v>
      </c>
      <c r="D73" s="56"/>
      <c r="E73" s="56"/>
      <c r="F73" s="56"/>
      <c r="G73" s="56"/>
      <c r="H73" s="56"/>
      <c r="I73" s="56"/>
      <c r="J73" s="56"/>
      <c r="K73" s="233">
        <v>0</v>
      </c>
      <c r="L73" s="210"/>
      <c r="M73" s="138"/>
      <c r="N73" s="147"/>
    </row>
    <row r="74" spans="1:14" x14ac:dyDescent="0.25">
      <c r="A74" s="2" t="s">
        <v>118</v>
      </c>
      <c r="B74" s="19" t="s">
        <v>70</v>
      </c>
      <c r="C74" s="23" t="s">
        <v>67</v>
      </c>
      <c r="D74" s="56"/>
      <c r="E74" s="56"/>
      <c r="F74" s="56"/>
      <c r="G74" s="56"/>
      <c r="H74" s="56"/>
      <c r="I74" s="56"/>
      <c r="J74" s="56"/>
      <c r="K74" s="233">
        <v>0</v>
      </c>
      <c r="L74" s="210"/>
      <c r="M74" s="138"/>
      <c r="N74" s="147"/>
    </row>
    <row r="75" spans="1:14" x14ac:dyDescent="0.25">
      <c r="A75" s="5" t="s">
        <v>119</v>
      </c>
      <c r="B75" s="19" t="s">
        <v>72</v>
      </c>
      <c r="C75" s="23" t="s">
        <v>67</v>
      </c>
      <c r="D75" s="56"/>
      <c r="E75" s="56"/>
      <c r="F75" s="56"/>
      <c r="G75" s="56"/>
      <c r="H75" s="56"/>
      <c r="I75" s="56"/>
      <c r="J75" s="56"/>
      <c r="K75" s="233">
        <v>0</v>
      </c>
      <c r="L75" s="210"/>
      <c r="M75" s="138"/>
      <c r="N75" s="147"/>
    </row>
    <row r="76" spans="1:14" x14ac:dyDescent="0.25">
      <c r="A76" s="2" t="s">
        <v>120</v>
      </c>
      <c r="B76" s="33" t="s">
        <v>75</v>
      </c>
      <c r="C76" s="23" t="s">
        <v>74</v>
      </c>
      <c r="D76" s="56"/>
      <c r="E76" s="56"/>
      <c r="F76" s="56"/>
      <c r="G76" s="56"/>
      <c r="H76" s="56"/>
      <c r="I76" s="56"/>
      <c r="J76" s="56"/>
      <c r="K76" s="233">
        <v>0</v>
      </c>
      <c r="L76" s="210"/>
      <c r="M76" s="138"/>
      <c r="N76" s="147"/>
    </row>
    <row r="77" spans="1:14" ht="25.5" x14ac:dyDescent="0.25">
      <c r="A77" s="5" t="s">
        <v>121</v>
      </c>
      <c r="B77" s="33" t="s">
        <v>139</v>
      </c>
      <c r="C77" s="23" t="s">
        <v>78</v>
      </c>
      <c r="D77" s="56"/>
      <c r="E77" s="56"/>
      <c r="F77" s="56"/>
      <c r="G77" s="56"/>
      <c r="H77" s="56"/>
      <c r="I77" s="56"/>
      <c r="J77" s="56"/>
      <c r="K77" s="233">
        <v>0</v>
      </c>
      <c r="L77" s="210"/>
      <c r="M77" s="138"/>
      <c r="N77" s="147"/>
    </row>
    <row r="78" spans="1:14" ht="15.75" thickBot="1" x14ac:dyDescent="0.3">
      <c r="A78" s="2" t="s">
        <v>122</v>
      </c>
      <c r="B78" s="34" t="s">
        <v>81</v>
      </c>
      <c r="C78" s="15" t="s">
        <v>80</v>
      </c>
      <c r="D78" s="50"/>
      <c r="E78" s="50"/>
      <c r="F78" s="50"/>
      <c r="G78" s="50"/>
      <c r="H78" s="50"/>
      <c r="I78" s="50"/>
      <c r="J78" s="50"/>
      <c r="K78" s="234">
        <v>0</v>
      </c>
      <c r="L78" s="210"/>
      <c r="M78" s="138"/>
      <c r="N78" s="147"/>
    </row>
    <row r="79" spans="1:14" ht="15.75" thickBot="1" x14ac:dyDescent="0.3">
      <c r="A79" s="75" t="s">
        <v>115</v>
      </c>
      <c r="B79" s="72" t="s">
        <v>83</v>
      </c>
      <c r="C79" s="76"/>
      <c r="D79" s="74">
        <f>D80+D81+D82+D83+D84+D85+D86</f>
        <v>0</v>
      </c>
      <c r="E79" s="74">
        <f t="shared" ref="E79:N79" si="11">E80+E81+E82+E83+E84+E85+E86</f>
        <v>0</v>
      </c>
      <c r="F79" s="74">
        <f t="shared" si="11"/>
        <v>0</v>
      </c>
      <c r="G79" s="74">
        <f t="shared" si="11"/>
        <v>0</v>
      </c>
      <c r="H79" s="74">
        <f t="shared" si="11"/>
        <v>0</v>
      </c>
      <c r="I79" s="74">
        <f t="shared" si="11"/>
        <v>0</v>
      </c>
      <c r="J79" s="74">
        <f t="shared" si="11"/>
        <v>0</v>
      </c>
      <c r="K79" s="221">
        <f t="shared" si="11"/>
        <v>0</v>
      </c>
      <c r="L79" s="218">
        <f t="shared" si="11"/>
        <v>0</v>
      </c>
      <c r="M79" s="130">
        <f t="shared" si="11"/>
        <v>0</v>
      </c>
      <c r="N79" s="130">
        <f t="shared" si="11"/>
        <v>0</v>
      </c>
    </row>
    <row r="80" spans="1:14" ht="25.5" x14ac:dyDescent="0.25">
      <c r="A80" s="2" t="s">
        <v>123</v>
      </c>
      <c r="B80" s="32" t="s">
        <v>85</v>
      </c>
      <c r="C80" s="13" t="s">
        <v>65</v>
      </c>
      <c r="D80" s="57"/>
      <c r="E80" s="57"/>
      <c r="F80" s="57"/>
      <c r="G80" s="57"/>
      <c r="H80" s="57"/>
      <c r="I80" s="57"/>
      <c r="J80" s="57"/>
      <c r="K80" s="232">
        <v>0</v>
      </c>
      <c r="L80" s="210"/>
      <c r="M80" s="138"/>
      <c r="N80" s="147"/>
    </row>
    <row r="81" spans="1:16" x14ac:dyDescent="0.25">
      <c r="A81" s="5" t="s">
        <v>124</v>
      </c>
      <c r="B81" s="19" t="s">
        <v>66</v>
      </c>
      <c r="C81" s="23" t="s">
        <v>67</v>
      </c>
      <c r="D81" s="56"/>
      <c r="E81" s="56"/>
      <c r="F81" s="56"/>
      <c r="G81" s="56"/>
      <c r="H81" s="56"/>
      <c r="I81" s="56"/>
      <c r="J81" s="56"/>
      <c r="K81" s="233">
        <v>0</v>
      </c>
      <c r="L81" s="210"/>
      <c r="M81" s="138"/>
      <c r="N81" s="147"/>
    </row>
    <row r="82" spans="1:16" x14ac:dyDescent="0.25">
      <c r="A82" s="2" t="s">
        <v>125</v>
      </c>
      <c r="B82" s="19" t="s">
        <v>69</v>
      </c>
      <c r="C82" s="23" t="s">
        <v>67</v>
      </c>
      <c r="D82" s="56"/>
      <c r="E82" s="56"/>
      <c r="F82" s="56"/>
      <c r="G82" s="56"/>
      <c r="H82" s="56"/>
      <c r="I82" s="56"/>
      <c r="J82" s="56"/>
      <c r="K82" s="233">
        <v>0</v>
      </c>
      <c r="L82" s="210"/>
      <c r="M82" s="138"/>
      <c r="N82" s="147"/>
    </row>
    <row r="83" spans="1:16" x14ac:dyDescent="0.25">
      <c r="A83" s="5" t="s">
        <v>126</v>
      </c>
      <c r="B83" s="19" t="s">
        <v>71</v>
      </c>
      <c r="C83" s="23" t="s">
        <v>67</v>
      </c>
      <c r="D83" s="56"/>
      <c r="E83" s="56"/>
      <c r="F83" s="56"/>
      <c r="G83" s="56"/>
      <c r="H83" s="56"/>
      <c r="I83" s="56"/>
      <c r="J83" s="56"/>
      <c r="K83" s="233">
        <v>0</v>
      </c>
      <c r="L83" s="210"/>
      <c r="M83" s="138"/>
      <c r="N83" s="147"/>
    </row>
    <row r="84" spans="1:16" x14ac:dyDescent="0.25">
      <c r="A84" s="2" t="s">
        <v>127</v>
      </c>
      <c r="B84" s="33" t="s">
        <v>73</v>
      </c>
      <c r="C84" s="23" t="s">
        <v>74</v>
      </c>
      <c r="D84" s="56"/>
      <c r="E84" s="56"/>
      <c r="F84" s="56"/>
      <c r="G84" s="56"/>
      <c r="H84" s="56"/>
      <c r="I84" s="56"/>
      <c r="J84" s="56"/>
      <c r="K84" s="233">
        <v>0</v>
      </c>
      <c r="L84" s="210"/>
      <c r="M84" s="138"/>
      <c r="N84" s="147"/>
    </row>
    <row r="85" spans="1:16" x14ac:dyDescent="0.25">
      <c r="A85" s="5" t="s">
        <v>128</v>
      </c>
      <c r="B85" s="33" t="s">
        <v>76</v>
      </c>
      <c r="C85" s="23" t="s">
        <v>77</v>
      </c>
      <c r="D85" s="54"/>
      <c r="E85" s="54"/>
      <c r="F85" s="54"/>
      <c r="G85" s="54"/>
      <c r="H85" s="54"/>
      <c r="I85" s="54"/>
      <c r="J85" s="54"/>
      <c r="K85" s="225">
        <v>0</v>
      </c>
      <c r="L85" s="210"/>
      <c r="M85" s="138"/>
      <c r="N85" s="147"/>
    </row>
    <row r="86" spans="1:16" ht="26.25" thickBot="1" x14ac:dyDescent="0.3">
      <c r="A86" s="2" t="s">
        <v>129</v>
      </c>
      <c r="B86" s="34" t="s">
        <v>79</v>
      </c>
      <c r="C86" s="15" t="s">
        <v>80</v>
      </c>
      <c r="D86" s="50"/>
      <c r="E86" s="50"/>
      <c r="F86" s="50"/>
      <c r="G86" s="50"/>
      <c r="H86" s="50"/>
      <c r="I86" s="50"/>
      <c r="J86" s="50"/>
      <c r="K86" s="234">
        <v>0</v>
      </c>
      <c r="L86" s="210"/>
      <c r="M86" s="138"/>
      <c r="N86" s="147"/>
    </row>
    <row r="87" spans="1:16" ht="15.75" thickBot="1" x14ac:dyDescent="0.3">
      <c r="A87" s="81" t="s">
        <v>116</v>
      </c>
      <c r="B87" s="269" t="s">
        <v>84</v>
      </c>
      <c r="C87" s="242"/>
      <c r="D87" s="80">
        <f>D88+D89+D90+D91+D92+D93+D94</f>
        <v>0</v>
      </c>
      <c r="E87" s="80">
        <f t="shared" ref="E87:N87" si="12">E88+E89+E90+E91+E92+E93+E94</f>
        <v>0</v>
      </c>
      <c r="F87" s="80">
        <f t="shared" si="12"/>
        <v>0</v>
      </c>
      <c r="G87" s="80">
        <f t="shared" si="12"/>
        <v>0</v>
      </c>
      <c r="H87" s="80">
        <f t="shared" si="12"/>
        <v>0</v>
      </c>
      <c r="I87" s="80">
        <f t="shared" si="12"/>
        <v>0</v>
      </c>
      <c r="J87" s="80">
        <f t="shared" si="12"/>
        <v>0</v>
      </c>
      <c r="K87" s="227">
        <f t="shared" si="12"/>
        <v>0</v>
      </c>
      <c r="L87" s="216">
        <f t="shared" si="12"/>
        <v>0</v>
      </c>
      <c r="M87" s="128">
        <f t="shared" si="12"/>
        <v>0</v>
      </c>
      <c r="N87" s="128">
        <f t="shared" si="12"/>
        <v>0</v>
      </c>
    </row>
    <row r="88" spans="1:16" ht="25.5" x14ac:dyDescent="0.25">
      <c r="A88" s="2" t="s">
        <v>130</v>
      </c>
      <c r="B88" s="32" t="s">
        <v>140</v>
      </c>
      <c r="C88" s="13" t="s">
        <v>65</v>
      </c>
      <c r="D88" s="49"/>
      <c r="E88" s="49"/>
      <c r="F88" s="49"/>
      <c r="G88" s="49"/>
      <c r="H88" s="49"/>
      <c r="I88" s="49"/>
      <c r="J88" s="49"/>
      <c r="K88" s="235">
        <v>0</v>
      </c>
      <c r="L88" s="210"/>
      <c r="M88" s="138"/>
      <c r="N88" s="147"/>
    </row>
    <row r="89" spans="1:16" x14ac:dyDescent="0.25">
      <c r="A89" s="5">
        <v>49</v>
      </c>
      <c r="B89" s="19" t="s">
        <v>68</v>
      </c>
      <c r="C89" s="23" t="s">
        <v>67</v>
      </c>
      <c r="D89" s="54"/>
      <c r="E89" s="54"/>
      <c r="F89" s="54"/>
      <c r="G89" s="54"/>
      <c r="H89" s="54"/>
      <c r="I89" s="54"/>
      <c r="J89" s="54"/>
      <c r="K89" s="225">
        <v>0</v>
      </c>
      <c r="L89" s="210"/>
      <c r="M89" s="138"/>
      <c r="N89" s="147"/>
      <c r="O89" s="11"/>
    </row>
    <row r="90" spans="1:16" x14ac:dyDescent="0.25">
      <c r="A90" s="2" t="s">
        <v>146</v>
      </c>
      <c r="B90" s="19" t="s">
        <v>70</v>
      </c>
      <c r="C90" s="23" t="s">
        <v>67</v>
      </c>
      <c r="D90" s="54"/>
      <c r="E90" s="54"/>
      <c r="F90" s="54"/>
      <c r="G90" s="54"/>
      <c r="H90" s="54"/>
      <c r="I90" s="54"/>
      <c r="J90" s="54"/>
      <c r="K90" s="225">
        <v>0</v>
      </c>
      <c r="L90" s="210"/>
      <c r="M90" s="138"/>
      <c r="N90" s="147"/>
    </row>
    <row r="91" spans="1:16" x14ac:dyDescent="0.25">
      <c r="A91" s="5" t="s">
        <v>147</v>
      </c>
      <c r="B91" s="19" t="s">
        <v>72</v>
      </c>
      <c r="C91" s="23" t="s">
        <v>67</v>
      </c>
      <c r="D91" s="56"/>
      <c r="E91" s="56"/>
      <c r="F91" s="56"/>
      <c r="G91" s="56"/>
      <c r="H91" s="56"/>
      <c r="I91" s="56"/>
      <c r="J91" s="56"/>
      <c r="K91" s="233">
        <v>0</v>
      </c>
      <c r="L91" s="210"/>
      <c r="M91" s="138"/>
      <c r="N91" s="147"/>
    </row>
    <row r="92" spans="1:16" x14ac:dyDescent="0.25">
      <c r="A92" s="2" t="s">
        <v>148</v>
      </c>
      <c r="B92" s="33" t="s">
        <v>75</v>
      </c>
      <c r="C92" s="23" t="s">
        <v>74</v>
      </c>
      <c r="D92" s="56"/>
      <c r="E92" s="56"/>
      <c r="F92" s="56"/>
      <c r="G92" s="56"/>
      <c r="H92" s="56"/>
      <c r="I92" s="56"/>
      <c r="J92" s="56"/>
      <c r="K92" s="233">
        <v>0</v>
      </c>
      <c r="L92" s="210"/>
      <c r="M92" s="138"/>
      <c r="N92" s="147"/>
    </row>
    <row r="93" spans="1:16" ht="25.5" x14ac:dyDescent="0.25">
      <c r="A93" s="5" t="s">
        <v>149</v>
      </c>
      <c r="B93" s="33" t="s">
        <v>152</v>
      </c>
      <c r="C93" s="23" t="s">
        <v>78</v>
      </c>
      <c r="D93" s="56"/>
      <c r="E93" s="56"/>
      <c r="F93" s="56"/>
      <c r="G93" s="56"/>
      <c r="H93" s="56"/>
      <c r="I93" s="56"/>
      <c r="J93" s="56"/>
      <c r="K93" s="233">
        <v>0</v>
      </c>
      <c r="L93" s="210"/>
      <c r="M93" s="138"/>
      <c r="N93" s="147"/>
    </row>
    <row r="94" spans="1:16" ht="15.75" thickBot="1" x14ac:dyDescent="0.3">
      <c r="A94" s="2" t="s">
        <v>150</v>
      </c>
      <c r="B94" s="34" t="s">
        <v>81</v>
      </c>
      <c r="C94" s="15" t="s">
        <v>80</v>
      </c>
      <c r="D94" s="50"/>
      <c r="E94" s="50"/>
      <c r="F94" s="50"/>
      <c r="G94" s="50"/>
      <c r="H94" s="50"/>
      <c r="I94" s="50"/>
      <c r="J94" s="50"/>
      <c r="K94" s="234">
        <v>0</v>
      </c>
      <c r="L94" s="210"/>
      <c r="M94" s="138"/>
      <c r="N94" s="147"/>
    </row>
    <row r="95" spans="1:16" ht="15.75" thickBot="1" x14ac:dyDescent="0.3">
      <c r="A95" s="90" t="s">
        <v>131</v>
      </c>
      <c r="B95" s="91" t="s">
        <v>132</v>
      </c>
      <c r="C95" s="92"/>
      <c r="D95" s="89">
        <f>D63+D79-D71-D87</f>
        <v>20359</v>
      </c>
      <c r="E95" s="89">
        <f t="shared" ref="E95:K95" si="13">E63+E79-E71-E87</f>
        <v>0</v>
      </c>
      <c r="F95" s="89">
        <f t="shared" si="13"/>
        <v>0</v>
      </c>
      <c r="G95" s="89">
        <f t="shared" si="13"/>
        <v>0</v>
      </c>
      <c r="H95" s="89">
        <f t="shared" si="13"/>
        <v>0</v>
      </c>
      <c r="I95" s="89">
        <f t="shared" si="13"/>
        <v>0</v>
      </c>
      <c r="J95" s="89">
        <f t="shared" si="13"/>
        <v>0</v>
      </c>
      <c r="K95" s="231">
        <f t="shared" si="13"/>
        <v>20359</v>
      </c>
      <c r="L95" s="219">
        <f>L63+L79-L71-L87</f>
        <v>20359</v>
      </c>
      <c r="M95" s="132">
        <f>M63+M79-M71-M87</f>
        <v>0</v>
      </c>
      <c r="N95" s="132">
        <f>N63+N79-N71-N87</f>
        <v>9916</v>
      </c>
      <c r="O95" s="10"/>
    </row>
    <row r="96" spans="1:16" ht="15.75" thickBot="1" x14ac:dyDescent="0.3">
      <c r="A96" s="93" t="s">
        <v>133</v>
      </c>
      <c r="B96" s="94" t="s">
        <v>134</v>
      </c>
      <c r="C96" s="95"/>
      <c r="D96" s="96">
        <f>D41+D62+D95</f>
        <v>0</v>
      </c>
      <c r="E96" s="96">
        <f t="shared" ref="E96:K96" si="14">E41+E62+E95</f>
        <v>0</v>
      </c>
      <c r="F96" s="96">
        <f t="shared" si="14"/>
        <v>0</v>
      </c>
      <c r="G96" s="96">
        <f t="shared" si="14"/>
        <v>0</v>
      </c>
      <c r="H96" s="96">
        <f t="shared" si="14"/>
        <v>0</v>
      </c>
      <c r="I96" s="96">
        <f t="shared" si="14"/>
        <v>0</v>
      </c>
      <c r="J96" s="96">
        <f t="shared" si="14"/>
        <v>0</v>
      </c>
      <c r="K96" s="236">
        <f t="shared" si="14"/>
        <v>0</v>
      </c>
      <c r="L96" s="220">
        <f>L41+L62+L95</f>
        <v>0</v>
      </c>
      <c r="M96" s="137">
        <f>M41+M62+M95</f>
        <v>115.66</v>
      </c>
      <c r="N96" s="137">
        <f>N41+N62+N95</f>
        <v>294</v>
      </c>
      <c r="O96" s="10"/>
      <c r="P96" s="10"/>
    </row>
    <row r="97" spans="2:12" x14ac:dyDescent="0.25"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2:12" x14ac:dyDescent="0.25">
      <c r="B98" s="38"/>
      <c r="C98" s="37"/>
      <c r="D98" s="37"/>
      <c r="E98" s="37"/>
      <c r="F98" s="37"/>
      <c r="G98" s="37"/>
      <c r="H98" s="37"/>
      <c r="I98" s="37"/>
      <c r="J98" s="37"/>
      <c r="K98" s="37"/>
    </row>
    <row r="99" spans="2:12" x14ac:dyDescent="0.25">
      <c r="D99" s="10"/>
      <c r="E99" s="10"/>
      <c r="F99" s="10"/>
      <c r="G99" s="10"/>
      <c r="H99" s="10"/>
      <c r="I99" s="10"/>
      <c r="J99" s="10"/>
      <c r="K99" s="10"/>
      <c r="L99" s="66"/>
    </row>
    <row r="100" spans="2:12" x14ac:dyDescent="0.25">
      <c r="D100" s="10"/>
      <c r="E100" s="10"/>
      <c r="F100" s="10"/>
      <c r="G100" s="10"/>
      <c r="H100" s="10"/>
      <c r="I100" s="10"/>
      <c r="J100" s="10"/>
      <c r="K100" s="10"/>
      <c r="L100" s="66"/>
    </row>
    <row r="101" spans="2:12" x14ac:dyDescent="0.25">
      <c r="D101" s="10"/>
      <c r="E101" s="10"/>
      <c r="F101" s="10"/>
      <c r="G101" s="10"/>
      <c r="H101" s="10"/>
      <c r="I101" s="10"/>
      <c r="J101" s="10"/>
      <c r="K101" s="10"/>
      <c r="L101" s="66"/>
    </row>
    <row r="102" spans="2:12" x14ac:dyDescent="0.25">
      <c r="D102" s="10"/>
      <c r="E102" s="10"/>
      <c r="F102" s="10"/>
      <c r="G102" s="10"/>
      <c r="H102" s="10"/>
      <c r="I102" s="10"/>
      <c r="J102" s="10"/>
      <c r="K102" s="10"/>
      <c r="L102" s="66"/>
    </row>
    <row r="103" spans="2:12" x14ac:dyDescent="0.25">
      <c r="D103" s="10"/>
      <c r="E103" s="10"/>
      <c r="F103" s="10"/>
      <c r="G103" s="10"/>
      <c r="H103" s="10"/>
      <c r="I103" s="10"/>
      <c r="J103" s="10"/>
      <c r="K103" s="10"/>
      <c r="L103" s="66"/>
    </row>
    <row r="104" spans="2:12" x14ac:dyDescent="0.25">
      <c r="D104" s="10"/>
      <c r="E104" s="10"/>
      <c r="F104" s="10"/>
      <c r="G104" s="10"/>
      <c r="H104" s="10"/>
      <c r="I104" s="10"/>
      <c r="J104" s="10"/>
      <c r="K104" s="10"/>
      <c r="L104" s="66"/>
    </row>
    <row r="105" spans="2:12" x14ac:dyDescent="0.25">
      <c r="D105" s="10"/>
      <c r="E105" s="10"/>
      <c r="F105" s="10"/>
      <c r="G105" s="10"/>
      <c r="H105" s="10"/>
      <c r="I105" s="10"/>
      <c r="J105" s="10"/>
      <c r="K105" s="10"/>
      <c r="L105" s="66"/>
    </row>
    <row r="106" spans="2:12" x14ac:dyDescent="0.25">
      <c r="D106" s="10"/>
      <c r="E106" s="10"/>
      <c r="F106" s="10"/>
      <c r="G106" s="10"/>
      <c r="H106" s="10"/>
      <c r="I106" s="10"/>
      <c r="J106" s="10"/>
      <c r="K106" s="10"/>
      <c r="L106" s="66"/>
    </row>
  </sheetData>
  <mergeCells count="11">
    <mergeCell ref="L1:L2"/>
    <mergeCell ref="B87:C87"/>
    <mergeCell ref="C60:C61"/>
    <mergeCell ref="C57:C59"/>
    <mergeCell ref="D1:D2"/>
    <mergeCell ref="K1:K2"/>
    <mergeCell ref="J1:J2"/>
    <mergeCell ref="A1:A2"/>
    <mergeCell ref="B1:B2"/>
    <mergeCell ref="C34:C38"/>
    <mergeCell ref="C39:C40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Header>&amp;C&amp;"Times New Roman,Félkövér"&amp;10Vadvirág Napköziotthonos Óvoda bevételei és kiadásai mérlegszerűen 
2014. év&amp;R&amp;"Times New Roman,Normál"&amp;10 3. sz. melléklet
EFt</oddHeader>
  </headerFooter>
  <rowBreaks count="1" manualBreakCount="1">
    <brk id="9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F16" sqref="F16"/>
    </sheetView>
  </sheetViews>
  <sheetFormatPr defaultRowHeight="15" x14ac:dyDescent="0.25"/>
  <cols>
    <col min="1" max="1" width="19.5703125" customWidth="1"/>
    <col min="2" max="2" width="28.140625" customWidth="1"/>
    <col min="3" max="3" width="20" customWidth="1"/>
  </cols>
  <sheetData>
    <row r="1" spans="1:3" ht="39" x14ac:dyDescent="0.25">
      <c r="A1" s="275"/>
      <c r="B1" s="276" t="s">
        <v>187</v>
      </c>
      <c r="C1" s="277" t="s">
        <v>188</v>
      </c>
    </row>
    <row r="2" spans="1:3" x14ac:dyDescent="0.25">
      <c r="A2" s="278"/>
      <c r="B2" s="279"/>
      <c r="C2" s="280"/>
    </row>
    <row r="3" spans="1:3" x14ac:dyDescent="0.25">
      <c r="A3" s="278" t="s">
        <v>1</v>
      </c>
      <c r="B3" s="281" t="s">
        <v>23</v>
      </c>
      <c r="C3" s="280">
        <v>3000</v>
      </c>
    </row>
    <row r="4" spans="1:3" x14ac:dyDescent="0.25">
      <c r="A4" s="278"/>
      <c r="B4" s="279"/>
      <c r="C4" s="280"/>
    </row>
    <row r="5" spans="1:3" x14ac:dyDescent="0.25">
      <c r="A5" s="278" t="s">
        <v>51</v>
      </c>
      <c r="B5" s="281" t="s">
        <v>27</v>
      </c>
      <c r="C5" s="280">
        <v>0</v>
      </c>
    </row>
    <row r="6" spans="1:3" x14ac:dyDescent="0.25">
      <c r="A6" s="278"/>
      <c r="B6" s="281"/>
      <c r="C6" s="280"/>
    </row>
    <row r="7" spans="1:3" x14ac:dyDescent="0.25">
      <c r="A7" s="278" t="s">
        <v>62</v>
      </c>
      <c r="B7" s="282" t="s">
        <v>189</v>
      </c>
      <c r="C7" s="280"/>
    </row>
    <row r="8" spans="1:3" x14ac:dyDescent="0.25">
      <c r="A8" s="278"/>
      <c r="B8" s="283"/>
      <c r="C8" s="280"/>
    </row>
    <row r="9" spans="1:3" x14ac:dyDescent="0.25">
      <c r="A9" s="278"/>
      <c r="B9" s="283"/>
      <c r="C9" s="280"/>
    </row>
    <row r="10" spans="1:3" x14ac:dyDescent="0.25">
      <c r="A10" s="278"/>
      <c r="B10" s="283"/>
      <c r="C10" s="280"/>
    </row>
    <row r="11" spans="1:3" x14ac:dyDescent="0.25">
      <c r="A11" s="278"/>
      <c r="B11" s="284"/>
      <c r="C11" s="280"/>
    </row>
    <row r="12" spans="1:3" ht="15.75" thickBot="1" x14ac:dyDescent="0.3">
      <c r="A12" s="285" t="s">
        <v>190</v>
      </c>
      <c r="B12" s="286"/>
      <c r="C12" s="287">
        <f>SUM(C3:C11)</f>
        <v>3000</v>
      </c>
    </row>
    <row r="13" spans="1:3" x14ac:dyDescent="0.25">
      <c r="A13" s="288"/>
      <c r="B13" s="289"/>
      <c r="C13" s="290"/>
    </row>
  </sheetData>
  <mergeCells count="1">
    <mergeCell ref="A12:B1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össz 2</vt:lpstr>
      <vt:lpstr>Önk 2a</vt:lpstr>
      <vt:lpstr>Óvoda 2f</vt:lpstr>
      <vt:lpstr>Tartalék</vt:lpstr>
      <vt:lpstr>'Óvoda 2f'!Nyomtatási_terület</vt:lpstr>
      <vt:lpstr>'Önk 2a'!Nyomtatási_terület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 Mónika</dc:creator>
  <cp:lastModifiedBy>Bartha Eniko</cp:lastModifiedBy>
  <cp:lastPrinted>2014-09-10T08:52:13Z</cp:lastPrinted>
  <dcterms:created xsi:type="dcterms:W3CDTF">2013-01-21T10:18:21Z</dcterms:created>
  <dcterms:modified xsi:type="dcterms:W3CDTF">2017-01-17T20:40:19Z</dcterms:modified>
</cp:coreProperties>
</file>